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zb" sheetId="1" r:id="rId1"/>
    <sheet name="ik" sheetId="2" r:id="rId2"/>
    <sheet name="wnioski" sheetId="3" r:id="rId3"/>
    <sheet name="Arkusz2" sheetId="4" r:id="rId4"/>
    <sheet name="Arkusz3" sheetId="5" r:id="rId5"/>
  </sheets>
  <definedNames>
    <definedName name="_xlnm.Print_Area" localSheetId="1">'ik'!$A$1:$M$19</definedName>
    <definedName name="_xlnm.Print_Area" localSheetId="2">'wnioski'!$A$1:$P$17</definedName>
  </definedNames>
  <calcPr fullCalcOnLoad="1"/>
</workbook>
</file>

<file path=xl/sharedStrings.xml><?xml version="1.0" encoding="utf-8"?>
<sst xmlns="http://schemas.openxmlformats.org/spreadsheetml/2006/main" count="111" uniqueCount="63">
  <si>
    <t>Klasyfikacja budżetowa</t>
  </si>
  <si>
    <t xml:space="preserve">Dział </t>
  </si>
  <si>
    <t>Przychody</t>
  </si>
  <si>
    <t>Razem</t>
  </si>
  <si>
    <t>Przychody z dostaw, robót i usług</t>
  </si>
  <si>
    <t>Wydatki</t>
  </si>
  <si>
    <t>na wynagrodzenie</t>
  </si>
  <si>
    <t>ogółem</t>
  </si>
  <si>
    <t>pozostałe wydatki bieżące</t>
  </si>
  <si>
    <t>inwestycyjne</t>
  </si>
  <si>
    <t>pochodne od wynagr.</t>
  </si>
  <si>
    <t xml:space="preserve">Pozostałe przychody </t>
  </si>
  <si>
    <t>Nazwa zakładu budżetowego</t>
  </si>
  <si>
    <t>w tym:</t>
  </si>
  <si>
    <t>w tym § 401</t>
  </si>
  <si>
    <t>Zakład Usług i Higieny Komunalnej</t>
  </si>
  <si>
    <t>Zakład Wodociągów i Kanalizacji</t>
  </si>
  <si>
    <t>Miejski Zarząd Budynków</t>
  </si>
  <si>
    <t>Ośrodek Sportu i Rekreacji</t>
  </si>
  <si>
    <t>plan</t>
  </si>
  <si>
    <t>korekta</t>
  </si>
  <si>
    <t>pozostałe bieżące</t>
  </si>
  <si>
    <t>oczyszczanie</t>
  </si>
  <si>
    <t>schronisko</t>
  </si>
  <si>
    <t>segregacja</t>
  </si>
  <si>
    <t>zieleń</t>
  </si>
  <si>
    <t>cmentarnictwo</t>
  </si>
  <si>
    <t>Raciborskie Centrum Kultury</t>
  </si>
  <si>
    <t>Miejska i Powiatowa Biblioteka Publiczna</t>
  </si>
  <si>
    <t>Muzeum</t>
  </si>
  <si>
    <t>Środki z lat ubiegłych</t>
  </si>
  <si>
    <t>plan 2002r.</t>
  </si>
  <si>
    <t>Dotacja przedmiotowa</t>
  </si>
  <si>
    <t>Dotacja podmiotowa</t>
  </si>
  <si>
    <t>Zaklad Usług i Higieny Komunalnej</t>
  </si>
  <si>
    <t>wpłata do budżetu</t>
  </si>
  <si>
    <t>Instytucja kultury</t>
  </si>
  <si>
    <t>Dotacja</t>
  </si>
  <si>
    <t>pozostałe wydatki</t>
  </si>
  <si>
    <t>Kalkulacja dotacji przedmiotowych dla zakładów budżetowych</t>
  </si>
  <si>
    <t>zadanie</t>
  </si>
  <si>
    <t xml:space="preserve">ilość </t>
  </si>
  <si>
    <t>jednostka miary</t>
  </si>
  <si>
    <t>kwota dotacji</t>
  </si>
  <si>
    <t>kilometr sieci kanalizacji deszczowej</t>
  </si>
  <si>
    <t>Utrzymanie kanalizacji deszczowej</t>
  </si>
  <si>
    <t>Organizacja imprez kulturalno-sportowych</t>
  </si>
  <si>
    <t>mieszkaniec miasta</t>
  </si>
  <si>
    <t>jednostkowa dotacja (zł.)</t>
  </si>
  <si>
    <t>pochodne od wynagrodzeń</t>
  </si>
  <si>
    <t>wynagrodzenia</t>
  </si>
  <si>
    <t>wydatki inwestycyjne</t>
  </si>
  <si>
    <t>powierzchnia (m2)</t>
  </si>
  <si>
    <t>Tekst jednolity załącznika nr 11 do URM Nr III/19/2002 z dnia 20 grudnia 2002r.</t>
  </si>
  <si>
    <t>Załącznik Nr 1</t>
  </si>
  <si>
    <t>do URM Nr ...................</t>
  </si>
  <si>
    <t>z dnia .....................</t>
  </si>
  <si>
    <t>Załącznik Nr 10</t>
  </si>
  <si>
    <t>Fundusz remontowy Wspólnot Mieszkaniowych</t>
  </si>
  <si>
    <t>Remont lokalu socjalnego</t>
  </si>
  <si>
    <t>mieszkania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</si>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</sst>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justify" vertical="center"/>
    </xf>
    <xf numFmtId="3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justify"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justify"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justify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justify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justify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justify" vertical="center"/>
    </xf>
    <xf numFmtId="3" fontId="1" fillId="0" borderId="7" xfId="0" applyNumberFormat="1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3" fontId="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justify"/>
    </xf>
    <xf numFmtId="0" fontId="0" fillId="0" borderId="3" xfId="0" applyFont="1" applyBorder="1" applyAlignment="1">
      <alignment vertical="justify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2" xfId="0" applyNumberFormat="1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3" fontId="0" fillId="0" borderId="1" xfId="0" applyNumberFormat="1" applyFont="1" applyBorder="1" applyAlignment="1">
      <alignment horizontal="justify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justify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justify"/>
    </xf>
    <xf numFmtId="0" fontId="0" fillId="0" borderId="0" xfId="0" applyAlignment="1">
      <alignment/>
    </xf>
    <xf numFmtId="0" fontId="1" fillId="0" borderId="2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10.375" style="5" customWidth="1"/>
    <col min="3" max="3" width="9.875" style="1" bestFit="1" customWidth="1"/>
    <col min="4" max="4" width="9.875" style="1" customWidth="1"/>
    <col min="5" max="5" width="11.875" style="1" customWidth="1"/>
    <col min="6" max="6" width="10.375" style="5" customWidth="1"/>
    <col min="7" max="7" width="13.00390625" style="1" customWidth="1"/>
    <col min="8" max="8" width="11.625" style="1" customWidth="1"/>
    <col min="9" max="9" width="10.75390625" style="1" customWidth="1"/>
    <col min="10" max="10" width="11.625" style="1" customWidth="1"/>
    <col min="11" max="11" width="8.875" style="1" customWidth="1"/>
    <col min="14" max="14" width="10.00390625" style="0" customWidth="1"/>
  </cols>
  <sheetData>
    <row r="1" ht="15">
      <c r="K1" s="34" t="s">
        <v>57</v>
      </c>
    </row>
    <row r="2" ht="15">
      <c r="K2" s="33" t="s">
        <v>61</v>
      </c>
    </row>
    <row r="3" ht="15">
      <c r="K3" s="33" t="s">
        <v>62</v>
      </c>
    </row>
    <row r="5" spans="2:11" s="39" customFormat="1" ht="12.75">
      <c r="B5" s="5"/>
      <c r="C5" s="40"/>
      <c r="D5" s="40"/>
      <c r="E5" s="40"/>
      <c r="F5" s="5"/>
      <c r="G5" s="40"/>
      <c r="H5" s="40"/>
      <c r="I5" s="40"/>
      <c r="J5" s="40"/>
      <c r="K5" s="40"/>
    </row>
    <row r="6" spans="1:11" s="39" customFormat="1" ht="12.75" customHeight="1">
      <c r="A6" s="62" t="s">
        <v>12</v>
      </c>
      <c r="B6" s="63" t="s">
        <v>2</v>
      </c>
      <c r="C6" s="63"/>
      <c r="D6" s="63"/>
      <c r="E6" s="63"/>
      <c r="F6" s="63" t="s">
        <v>5</v>
      </c>
      <c r="G6" s="63"/>
      <c r="H6" s="63"/>
      <c r="I6" s="63"/>
      <c r="J6" s="63"/>
      <c r="K6" s="63"/>
    </row>
    <row r="7" spans="1:11" s="39" customFormat="1" ht="12" customHeight="1">
      <c r="A7" s="62"/>
      <c r="B7" s="64" t="s">
        <v>3</v>
      </c>
      <c r="C7" s="63" t="s">
        <v>13</v>
      </c>
      <c r="D7" s="63"/>
      <c r="E7" s="63"/>
      <c r="F7" s="64" t="s">
        <v>3</v>
      </c>
      <c r="G7" s="69" t="s">
        <v>13</v>
      </c>
      <c r="H7" s="69"/>
      <c r="I7" s="69"/>
      <c r="J7" s="69"/>
      <c r="K7" s="69"/>
    </row>
    <row r="8" spans="1:11" s="39" customFormat="1" ht="35.25" customHeight="1">
      <c r="A8" s="62"/>
      <c r="B8" s="64"/>
      <c r="C8" s="72" t="s">
        <v>4</v>
      </c>
      <c r="D8" s="73" t="s">
        <v>11</v>
      </c>
      <c r="E8" s="73" t="s">
        <v>32</v>
      </c>
      <c r="F8" s="64"/>
      <c r="G8" s="70" t="s">
        <v>50</v>
      </c>
      <c r="H8" s="70" t="s">
        <v>49</v>
      </c>
      <c r="I8" s="70" t="s">
        <v>38</v>
      </c>
      <c r="J8" s="70" t="s">
        <v>51</v>
      </c>
      <c r="K8" s="70" t="s">
        <v>35</v>
      </c>
    </row>
    <row r="9" spans="1:11" s="39" customFormat="1" ht="21.75" customHeight="1">
      <c r="A9" s="62"/>
      <c r="B9" s="64"/>
      <c r="C9" s="72"/>
      <c r="D9" s="73"/>
      <c r="E9" s="74"/>
      <c r="F9" s="64"/>
      <c r="G9" s="71"/>
      <c r="H9" s="71"/>
      <c r="I9" s="71"/>
      <c r="J9" s="71"/>
      <c r="K9" s="71"/>
    </row>
    <row r="10" spans="1:11" s="39" customFormat="1" ht="34.5" customHeight="1">
      <c r="A10" s="41" t="s">
        <v>17</v>
      </c>
      <c r="B10" s="27">
        <f>SUM(C10:E10)</f>
        <v>21168750</v>
      </c>
      <c r="C10" s="38">
        <v>19151750</v>
      </c>
      <c r="D10" s="38">
        <v>490000</v>
      </c>
      <c r="E10" s="38">
        <v>1527000</v>
      </c>
      <c r="F10" s="27">
        <f>SUM(G10:K10)</f>
        <v>21168750</v>
      </c>
      <c r="G10" s="42">
        <v>4021150</v>
      </c>
      <c r="H10" s="43">
        <v>760791</v>
      </c>
      <c r="I10" s="44">
        <v>16186809</v>
      </c>
      <c r="J10" s="44">
        <v>200000</v>
      </c>
      <c r="K10" s="45">
        <v>0</v>
      </c>
    </row>
    <row r="11" spans="1:15" s="39" customFormat="1" ht="34.5" customHeight="1">
      <c r="A11" s="41" t="s">
        <v>16</v>
      </c>
      <c r="B11" s="27">
        <f>SUM(C11:E11)</f>
        <v>14021800</v>
      </c>
      <c r="C11" s="38">
        <v>13501800</v>
      </c>
      <c r="D11" s="38">
        <v>120000</v>
      </c>
      <c r="E11" s="38">
        <v>400000</v>
      </c>
      <c r="F11" s="27">
        <f>SUM(G11:K11)</f>
        <v>14021800</v>
      </c>
      <c r="G11" s="38">
        <v>4467446</v>
      </c>
      <c r="H11" s="44">
        <v>855577</v>
      </c>
      <c r="I11" s="44">
        <v>7835817</v>
      </c>
      <c r="J11" s="44">
        <v>862960</v>
      </c>
      <c r="K11" s="45">
        <v>0</v>
      </c>
      <c r="L11" s="40"/>
      <c r="M11" s="40"/>
      <c r="N11" s="40"/>
      <c r="O11" s="40"/>
    </row>
    <row r="12" spans="1:11" s="39" customFormat="1" ht="34.5" customHeight="1">
      <c r="A12" s="46" t="s">
        <v>18</v>
      </c>
      <c r="B12" s="27">
        <f>SUM(C12:E12)</f>
        <v>2224450</v>
      </c>
      <c r="C12" s="38">
        <v>995000</v>
      </c>
      <c r="D12" s="38">
        <v>129450</v>
      </c>
      <c r="E12" s="38">
        <v>1100000</v>
      </c>
      <c r="F12" s="27">
        <f>SUM(G12:K12)</f>
        <v>2224450</v>
      </c>
      <c r="G12" s="38">
        <v>946610</v>
      </c>
      <c r="H12" s="44">
        <v>180822</v>
      </c>
      <c r="I12" s="44">
        <v>1097018</v>
      </c>
      <c r="J12" s="44">
        <v>0</v>
      </c>
      <c r="K12" s="45">
        <v>0</v>
      </c>
    </row>
    <row r="13" spans="1:11" s="39" customFormat="1" ht="30" customHeight="1">
      <c r="A13" s="47"/>
      <c r="B13" s="53"/>
      <c r="C13" s="48"/>
      <c r="D13" s="48"/>
      <c r="E13" s="53"/>
      <c r="F13" s="48"/>
      <c r="G13" s="48"/>
      <c r="H13" s="48"/>
      <c r="I13" s="48"/>
      <c r="J13" s="48"/>
      <c r="K13" s="48"/>
    </row>
    <row r="14" spans="1:11" s="39" customFormat="1" ht="12.75">
      <c r="A14" s="49" t="s">
        <v>39</v>
      </c>
      <c r="B14" s="5"/>
      <c r="C14" s="40"/>
      <c r="D14" s="40"/>
      <c r="E14" s="40"/>
      <c r="F14" s="5"/>
      <c r="G14" s="40"/>
      <c r="H14" s="40"/>
      <c r="I14" s="40"/>
      <c r="J14" s="40"/>
      <c r="K14" s="40"/>
    </row>
    <row r="15" spans="1:11" s="39" customFormat="1" ht="12.75">
      <c r="A15" s="49"/>
      <c r="B15" s="5"/>
      <c r="C15" s="40"/>
      <c r="D15" s="40"/>
      <c r="E15" s="40"/>
      <c r="F15" s="5"/>
      <c r="G15" s="40"/>
      <c r="H15" s="40"/>
      <c r="I15" s="40"/>
      <c r="J15" s="40"/>
      <c r="K15" s="40"/>
    </row>
    <row r="16" spans="1:11" s="39" customFormat="1" ht="41.25" customHeight="1">
      <c r="A16" s="52" t="s">
        <v>12</v>
      </c>
      <c r="B16" s="76" t="s">
        <v>40</v>
      </c>
      <c r="C16" s="77"/>
      <c r="D16" s="36" t="s">
        <v>41</v>
      </c>
      <c r="E16" s="78" t="s">
        <v>42</v>
      </c>
      <c r="F16" s="75"/>
      <c r="G16" s="37" t="s">
        <v>48</v>
      </c>
      <c r="H16" s="37" t="s">
        <v>43</v>
      </c>
      <c r="I16" s="31"/>
      <c r="J16" s="31"/>
      <c r="K16" s="40"/>
    </row>
    <row r="17" spans="1:11" s="39" customFormat="1" ht="25.5" customHeight="1">
      <c r="A17" s="41" t="s">
        <v>17</v>
      </c>
      <c r="B17" s="65" t="s">
        <v>58</v>
      </c>
      <c r="C17" s="66"/>
      <c r="D17" s="50">
        <v>178300</v>
      </c>
      <c r="E17" s="67" t="s">
        <v>52</v>
      </c>
      <c r="F17" s="68"/>
      <c r="G17" s="51">
        <f>H17/D17</f>
        <v>5.759955131800337</v>
      </c>
      <c r="H17" s="38">
        <v>1027000</v>
      </c>
      <c r="I17" s="31"/>
      <c r="J17" s="31"/>
      <c r="K17" s="40"/>
    </row>
    <row r="18" spans="1:11" s="39" customFormat="1" ht="25.5" customHeight="1">
      <c r="A18" s="41" t="s">
        <v>17</v>
      </c>
      <c r="B18" s="65" t="s">
        <v>59</v>
      </c>
      <c r="C18" s="66"/>
      <c r="D18" s="50">
        <v>90</v>
      </c>
      <c r="E18" s="67" t="s">
        <v>60</v>
      </c>
      <c r="F18" s="68"/>
      <c r="G18" s="51">
        <f>H18/D18</f>
        <v>5555.555555555556</v>
      </c>
      <c r="H18" s="38">
        <v>500000</v>
      </c>
      <c r="I18" s="31"/>
      <c r="J18" s="31"/>
      <c r="K18" s="40"/>
    </row>
    <row r="19" spans="1:11" s="39" customFormat="1" ht="25.5" customHeight="1">
      <c r="A19" s="41" t="s">
        <v>16</v>
      </c>
      <c r="B19" s="65" t="s">
        <v>45</v>
      </c>
      <c r="C19" s="66"/>
      <c r="D19" s="50">
        <v>50</v>
      </c>
      <c r="E19" s="79" t="s">
        <v>44</v>
      </c>
      <c r="F19" s="75"/>
      <c r="G19" s="51">
        <f>H19/D19</f>
        <v>8000</v>
      </c>
      <c r="H19" s="38">
        <v>400000</v>
      </c>
      <c r="I19" s="32"/>
      <c r="J19" s="32"/>
      <c r="K19" s="40"/>
    </row>
    <row r="20" spans="1:11" s="39" customFormat="1" ht="24.75" customHeight="1">
      <c r="A20" s="41" t="s">
        <v>18</v>
      </c>
      <c r="B20" s="65" t="s">
        <v>46</v>
      </c>
      <c r="C20" s="66"/>
      <c r="D20" s="50">
        <v>60000</v>
      </c>
      <c r="E20" s="67" t="s">
        <v>47</v>
      </c>
      <c r="F20" s="75"/>
      <c r="G20" s="51">
        <f>H20/D20</f>
        <v>18.333333333333332</v>
      </c>
      <c r="H20" s="38">
        <v>1100000</v>
      </c>
      <c r="I20" s="32"/>
      <c r="J20" s="32"/>
      <c r="K20" s="40"/>
    </row>
    <row r="21" spans="2:11" s="39" customFormat="1" ht="12.75">
      <c r="B21" s="5"/>
      <c r="C21" s="40"/>
      <c r="D21" s="40"/>
      <c r="E21" s="40"/>
      <c r="F21" s="5"/>
      <c r="G21" s="40"/>
      <c r="H21" s="40"/>
      <c r="I21" s="40"/>
      <c r="J21" s="40"/>
      <c r="K21" s="40"/>
    </row>
    <row r="22" spans="2:11" s="39" customFormat="1" ht="12.75">
      <c r="B22" s="5"/>
      <c r="C22" s="40"/>
      <c r="D22" s="40"/>
      <c r="E22" s="40"/>
      <c r="F22" s="5"/>
      <c r="G22" s="40"/>
      <c r="H22" s="40"/>
      <c r="I22" s="40"/>
      <c r="J22" s="40"/>
      <c r="K22" s="40"/>
    </row>
    <row r="23" spans="2:11" s="39" customFormat="1" ht="12.75">
      <c r="B23" s="5"/>
      <c r="C23" s="40"/>
      <c r="D23" s="40"/>
      <c r="E23" s="40"/>
      <c r="F23" s="5"/>
      <c r="G23" s="40"/>
      <c r="H23" s="40"/>
      <c r="I23" s="40"/>
      <c r="J23" s="40"/>
      <c r="K23" s="40"/>
    </row>
    <row r="24" spans="2:11" s="39" customFormat="1" ht="12.75">
      <c r="B24" s="5"/>
      <c r="C24" s="40"/>
      <c r="D24" s="40"/>
      <c r="E24" s="40"/>
      <c r="F24" s="5"/>
      <c r="G24" s="40"/>
      <c r="H24" s="40"/>
      <c r="I24" s="40"/>
      <c r="J24" s="40"/>
      <c r="K24" s="40"/>
    </row>
    <row r="25" spans="2:11" s="39" customFormat="1" ht="12.75">
      <c r="B25" s="5"/>
      <c r="C25" s="40"/>
      <c r="D25" s="40"/>
      <c r="E25" s="40"/>
      <c r="F25" s="5"/>
      <c r="G25" s="40"/>
      <c r="H25" s="40"/>
      <c r="I25" s="40"/>
      <c r="J25" s="40"/>
      <c r="K25" s="40"/>
    </row>
    <row r="26" spans="2:11" s="39" customFormat="1" ht="12.75">
      <c r="B26" s="5"/>
      <c r="C26" s="40"/>
      <c r="D26" s="40"/>
      <c r="E26" s="40"/>
      <c r="F26" s="5"/>
      <c r="G26" s="40"/>
      <c r="H26" s="40"/>
      <c r="I26" s="40"/>
      <c r="J26" s="40"/>
      <c r="K26" s="40"/>
    </row>
    <row r="27" spans="2:11" s="39" customFormat="1" ht="12.75">
      <c r="B27" s="5"/>
      <c r="C27" s="40"/>
      <c r="D27" s="40"/>
      <c r="E27" s="40"/>
      <c r="F27" s="5"/>
      <c r="G27" s="40"/>
      <c r="H27" s="40"/>
      <c r="I27" s="40"/>
      <c r="J27" s="40"/>
      <c r="K27" s="40"/>
    </row>
    <row r="28" spans="2:11" s="39" customFormat="1" ht="12.75">
      <c r="B28" s="5"/>
      <c r="C28" s="40"/>
      <c r="D28" s="40"/>
      <c r="E28" s="40"/>
      <c r="F28" s="5"/>
      <c r="G28" s="40"/>
      <c r="H28" s="40"/>
      <c r="I28" s="40"/>
      <c r="J28" s="40"/>
      <c r="K28" s="40"/>
    </row>
    <row r="29" spans="2:11" s="39" customFormat="1" ht="12.75">
      <c r="B29" s="5"/>
      <c r="C29" s="40"/>
      <c r="D29" s="40"/>
      <c r="E29" s="40"/>
      <c r="F29" s="5"/>
      <c r="G29" s="40"/>
      <c r="H29" s="40"/>
      <c r="I29" s="40"/>
      <c r="J29" s="40"/>
      <c r="K29" s="40"/>
    </row>
    <row r="30" spans="2:11" s="39" customFormat="1" ht="12.75">
      <c r="B30" s="5"/>
      <c r="C30" s="40"/>
      <c r="D30" s="40"/>
      <c r="E30" s="40"/>
      <c r="F30" s="5"/>
      <c r="G30" s="40"/>
      <c r="H30" s="40"/>
      <c r="I30" s="40"/>
      <c r="J30" s="40"/>
      <c r="K30" s="40"/>
    </row>
    <row r="31" spans="2:11" s="39" customFormat="1" ht="12.75">
      <c r="B31" s="5"/>
      <c r="C31" s="40"/>
      <c r="D31" s="40"/>
      <c r="E31" s="40"/>
      <c r="F31" s="5"/>
      <c r="G31" s="40"/>
      <c r="H31" s="40"/>
      <c r="I31" s="40"/>
      <c r="J31" s="40"/>
      <c r="K31" s="40"/>
    </row>
  </sheetData>
  <mergeCells count="25">
    <mergeCell ref="E20:F20"/>
    <mergeCell ref="B16:C16"/>
    <mergeCell ref="B19:C19"/>
    <mergeCell ref="B20:C20"/>
    <mergeCell ref="B17:C17"/>
    <mergeCell ref="E17:F17"/>
    <mergeCell ref="E16:F16"/>
    <mergeCell ref="E19:F19"/>
    <mergeCell ref="J8:J9"/>
    <mergeCell ref="B6:E6"/>
    <mergeCell ref="B7:B9"/>
    <mergeCell ref="C7:E7"/>
    <mergeCell ref="C8:C9"/>
    <mergeCell ref="E8:E9"/>
    <mergeCell ref="D8:D9"/>
    <mergeCell ref="A6:A9"/>
    <mergeCell ref="F6:K6"/>
    <mergeCell ref="F7:F9"/>
    <mergeCell ref="B18:C18"/>
    <mergeCell ref="E18:F18"/>
    <mergeCell ref="G7:K7"/>
    <mergeCell ref="G8:G9"/>
    <mergeCell ref="H8:H9"/>
    <mergeCell ref="I8:I9"/>
    <mergeCell ref="K8:K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&amp;CPlany przychodów i wydatków zakładów budżetowych na 2004r.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B1">
      <selection activeCell="K3" sqref="K3"/>
    </sheetView>
  </sheetViews>
  <sheetFormatPr defaultColWidth="9.00390625" defaultRowHeight="12.75"/>
  <cols>
    <col min="1" max="1" width="32.875" style="0" customWidth="1"/>
    <col min="2" max="2" width="5.375" style="0" customWidth="1"/>
    <col min="3" max="3" width="4.75390625" style="0" customWidth="1"/>
    <col min="4" max="4" width="9.625" style="5" customWidth="1"/>
    <col min="5" max="5" width="9.875" style="1" bestFit="1" customWidth="1"/>
    <col min="6" max="6" width="8.625" style="1" customWidth="1"/>
    <col min="7" max="7" width="9.625" style="1" customWidth="1"/>
    <col min="8" max="8" width="9.625" style="5" customWidth="1"/>
    <col min="9" max="9" width="12.125" style="1" customWidth="1"/>
    <col min="10" max="10" width="11.875" style="1" customWidth="1"/>
    <col min="11" max="11" width="9.875" style="1" bestFit="1" customWidth="1"/>
    <col min="12" max="12" width="10.25390625" style="0" hidden="1" customWidth="1"/>
    <col min="15" max="15" width="10.00390625" style="0" customWidth="1"/>
  </cols>
  <sheetData>
    <row r="1" spans="2:11" ht="15">
      <c r="B1" s="5"/>
      <c r="C1" s="1"/>
      <c r="D1" s="1"/>
      <c r="F1" s="5"/>
      <c r="H1" s="1"/>
      <c r="K1" s="35" t="s">
        <v>54</v>
      </c>
    </row>
    <row r="2" spans="2:11" ht="15">
      <c r="B2" s="5"/>
      <c r="C2" s="1"/>
      <c r="D2" s="1"/>
      <c r="F2" s="5"/>
      <c r="H2" s="1"/>
      <c r="K2" s="35" t="s">
        <v>55</v>
      </c>
    </row>
    <row r="3" spans="2:11" ht="15">
      <c r="B3" s="5"/>
      <c r="C3" s="1"/>
      <c r="D3" s="1"/>
      <c r="F3" s="5"/>
      <c r="H3" s="1"/>
      <c r="K3" s="35" t="s">
        <v>56</v>
      </c>
    </row>
    <row r="4" spans="2:8" ht="12.75">
      <c r="B4" s="5"/>
      <c r="C4" s="1"/>
      <c r="D4" s="1"/>
      <c r="F4" s="5"/>
      <c r="H4" s="1"/>
    </row>
    <row r="5" spans="1:11" ht="12.75">
      <c r="A5" s="80" t="s">
        <v>53</v>
      </c>
      <c r="B5" s="81"/>
      <c r="C5" s="81"/>
      <c r="D5" s="81"/>
      <c r="E5" s="81"/>
      <c r="F5" s="81"/>
      <c r="G5" s="82"/>
      <c r="H5" s="82"/>
      <c r="I5" s="82"/>
      <c r="J5" s="82"/>
      <c r="K5" s="82"/>
    </row>
    <row r="7" spans="1:11" s="17" customFormat="1" ht="12.75" customHeight="1">
      <c r="A7" s="83" t="s">
        <v>36</v>
      </c>
      <c r="B7" s="89" t="s">
        <v>0</v>
      </c>
      <c r="C7" s="90"/>
      <c r="D7" s="87" t="s">
        <v>2</v>
      </c>
      <c r="E7" s="88"/>
      <c r="F7" s="88"/>
      <c r="G7" s="88"/>
      <c r="H7" s="85" t="s">
        <v>5</v>
      </c>
      <c r="I7" s="85"/>
      <c r="J7" s="85"/>
      <c r="K7" s="85"/>
    </row>
    <row r="8" spans="1:11" s="17" customFormat="1" ht="12">
      <c r="A8" s="84"/>
      <c r="B8" s="91"/>
      <c r="C8" s="92"/>
      <c r="D8" s="93" t="s">
        <v>3</v>
      </c>
      <c r="E8" s="85" t="s">
        <v>13</v>
      </c>
      <c r="F8" s="85"/>
      <c r="G8" s="85"/>
      <c r="H8" s="86" t="s">
        <v>3</v>
      </c>
      <c r="I8" s="85" t="s">
        <v>13</v>
      </c>
      <c r="J8" s="85"/>
      <c r="K8" s="85"/>
    </row>
    <row r="9" spans="1:12" s="17" customFormat="1" ht="35.25" customHeight="1">
      <c r="A9" s="84"/>
      <c r="B9" s="58" t="s">
        <v>1</v>
      </c>
      <c r="C9" s="59"/>
      <c r="D9" s="55"/>
      <c r="E9" s="28" t="s">
        <v>4</v>
      </c>
      <c r="F9" s="29" t="s">
        <v>11</v>
      </c>
      <c r="G9" s="29" t="s">
        <v>37</v>
      </c>
      <c r="H9" s="86"/>
      <c r="I9" s="30" t="s">
        <v>50</v>
      </c>
      <c r="J9" s="28" t="s">
        <v>49</v>
      </c>
      <c r="K9" s="28" t="s">
        <v>38</v>
      </c>
      <c r="L9" s="26" t="s">
        <v>31</v>
      </c>
    </row>
    <row r="10" spans="1:16" s="17" customFormat="1" ht="34.5" customHeight="1">
      <c r="A10" s="2" t="s">
        <v>27</v>
      </c>
      <c r="B10" s="56">
        <v>921</v>
      </c>
      <c r="C10" s="56"/>
      <c r="D10" s="4">
        <f>SUM(E10:G10)</f>
        <v>1295000</v>
      </c>
      <c r="E10" s="3"/>
      <c r="F10" s="3">
        <v>180000</v>
      </c>
      <c r="G10" s="3">
        <v>1115000</v>
      </c>
      <c r="H10" s="4">
        <f>SUM(I10,J10:K10)</f>
        <v>1295000</v>
      </c>
      <c r="I10" s="3">
        <v>568957</v>
      </c>
      <c r="J10" s="3">
        <v>115669</v>
      </c>
      <c r="K10" s="3">
        <v>610374</v>
      </c>
      <c r="L10" s="25">
        <v>657842</v>
      </c>
      <c r="M10" s="20"/>
      <c r="N10" s="20"/>
      <c r="O10" s="20"/>
      <c r="P10" s="20"/>
    </row>
    <row r="11" spans="1:16" s="17" customFormat="1" ht="34.5" customHeight="1">
      <c r="A11" s="18" t="s">
        <v>28</v>
      </c>
      <c r="B11" s="56">
        <v>921</v>
      </c>
      <c r="C11" s="56"/>
      <c r="D11" s="4">
        <f>SUM(E11:G11)</f>
        <v>1103000</v>
      </c>
      <c r="E11" s="3"/>
      <c r="F11" s="3">
        <v>50000</v>
      </c>
      <c r="G11" s="3">
        <v>1053000</v>
      </c>
      <c r="H11" s="4">
        <f>SUM(I11,J11:K11)</f>
        <v>1103000</v>
      </c>
      <c r="I11" s="3">
        <v>665744</v>
      </c>
      <c r="J11" s="3">
        <v>135346</v>
      </c>
      <c r="K11" s="3">
        <v>301910</v>
      </c>
      <c r="L11" s="25">
        <v>337884</v>
      </c>
      <c r="M11" s="20"/>
      <c r="N11" s="20"/>
      <c r="O11" s="20"/>
      <c r="P11" s="20"/>
    </row>
    <row r="12" spans="1:16" s="17" customFormat="1" ht="34.5" customHeight="1">
      <c r="A12" s="18" t="s">
        <v>29</v>
      </c>
      <c r="B12" s="57">
        <v>921</v>
      </c>
      <c r="C12" s="57"/>
      <c r="D12" s="4">
        <f>SUM(E12:G12)</f>
        <v>728000</v>
      </c>
      <c r="E12" s="3"/>
      <c r="F12" s="3">
        <v>25000</v>
      </c>
      <c r="G12" s="3">
        <v>703000</v>
      </c>
      <c r="H12" s="4">
        <f>SUM(I12,J12:K12)</f>
        <v>728000</v>
      </c>
      <c r="I12" s="21">
        <v>401639</v>
      </c>
      <c r="J12" s="3">
        <v>81653</v>
      </c>
      <c r="K12" s="3">
        <v>244708</v>
      </c>
      <c r="L12" s="25">
        <v>309935</v>
      </c>
      <c r="M12" s="20"/>
      <c r="N12" s="20"/>
      <c r="O12" s="20"/>
      <c r="P12" s="20"/>
    </row>
    <row r="13" spans="1:11" ht="30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</row>
  </sheetData>
  <mergeCells count="13">
    <mergeCell ref="B10:C10"/>
    <mergeCell ref="B11:C11"/>
    <mergeCell ref="B12:C12"/>
    <mergeCell ref="B9:C9"/>
    <mergeCell ref="A5:K5"/>
    <mergeCell ref="A7:A9"/>
    <mergeCell ref="H7:K7"/>
    <mergeCell ref="H8:H9"/>
    <mergeCell ref="I8:K8"/>
    <mergeCell ref="D7:G7"/>
    <mergeCell ref="B7:C8"/>
    <mergeCell ref="D8:D9"/>
    <mergeCell ref="E8:G8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&amp;CPlany przychodów i wydatków instytucji kultury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F7">
      <selection activeCell="J11" sqref="J11"/>
    </sheetView>
  </sheetViews>
  <sheetFormatPr defaultColWidth="9.00390625" defaultRowHeight="12.75"/>
  <cols>
    <col min="1" max="1" width="25.00390625" style="0" customWidth="1"/>
    <col min="2" max="2" width="5.375" style="0" customWidth="1"/>
    <col min="3" max="3" width="4.75390625" style="0" customWidth="1"/>
    <col min="4" max="4" width="9.625" style="5" customWidth="1"/>
    <col min="5" max="5" width="9.875" style="1" bestFit="1" customWidth="1"/>
    <col min="6" max="6" width="8.625" style="1" customWidth="1"/>
    <col min="7" max="8" width="9.625" style="1" customWidth="1"/>
    <col min="9" max="9" width="9.125" style="1" customWidth="1"/>
    <col min="10" max="10" width="9.625" style="5" customWidth="1"/>
    <col min="11" max="11" width="10.125" style="1" customWidth="1"/>
    <col min="12" max="12" width="9.625" style="1" customWidth="1"/>
    <col min="13" max="13" width="8.75390625" style="1" customWidth="1"/>
    <col min="14" max="14" width="9.875" style="1" bestFit="1" customWidth="1"/>
    <col min="15" max="15" width="7.875" style="1" customWidth="1"/>
    <col min="16" max="16" width="9.75390625" style="0" customWidth="1"/>
    <col min="19" max="19" width="10.00390625" style="0" customWidth="1"/>
  </cols>
  <sheetData>
    <row r="1" ht="14.25">
      <c r="O1" s="8"/>
    </row>
    <row r="2" ht="14.25">
      <c r="O2" s="8"/>
    </row>
    <row r="3" ht="14.25">
      <c r="O3" s="8"/>
    </row>
    <row r="4" ht="14.25">
      <c r="O4" s="8"/>
    </row>
    <row r="5" ht="14.25">
      <c r="O5" s="8"/>
    </row>
    <row r="7" spans="1:15" s="17" customFormat="1" ht="12.75" customHeight="1">
      <c r="A7" s="83" t="s">
        <v>12</v>
      </c>
      <c r="B7" s="89" t="s">
        <v>0</v>
      </c>
      <c r="C7" s="90"/>
      <c r="D7" s="87" t="s">
        <v>2</v>
      </c>
      <c r="E7" s="88"/>
      <c r="F7" s="88"/>
      <c r="G7" s="88"/>
      <c r="H7" s="88"/>
      <c r="I7" s="99"/>
      <c r="J7" s="87" t="s">
        <v>5</v>
      </c>
      <c r="K7" s="88"/>
      <c r="L7" s="88"/>
      <c r="M7" s="88"/>
      <c r="N7" s="88"/>
      <c r="O7" s="99"/>
    </row>
    <row r="8" spans="1:15" s="17" customFormat="1" ht="12">
      <c r="A8" s="84"/>
      <c r="B8" s="91"/>
      <c r="C8" s="92"/>
      <c r="D8" s="93" t="s">
        <v>3</v>
      </c>
      <c r="E8" s="87" t="s">
        <v>13</v>
      </c>
      <c r="F8" s="88"/>
      <c r="G8" s="88"/>
      <c r="H8" s="88"/>
      <c r="I8" s="99"/>
      <c r="J8" s="93" t="s">
        <v>3</v>
      </c>
      <c r="K8" s="87" t="s">
        <v>13</v>
      </c>
      <c r="L8" s="88"/>
      <c r="M8" s="88"/>
      <c r="N8" s="88"/>
      <c r="O8" s="99"/>
    </row>
    <row r="9" spans="1:16" s="17" customFormat="1" ht="35.25" customHeight="1">
      <c r="A9" s="84"/>
      <c r="B9" s="58" t="s">
        <v>1</v>
      </c>
      <c r="C9" s="59"/>
      <c r="D9" s="55"/>
      <c r="E9" s="60" t="s">
        <v>4</v>
      </c>
      <c r="F9" s="54" t="s">
        <v>11</v>
      </c>
      <c r="G9" s="54" t="s">
        <v>32</v>
      </c>
      <c r="H9" s="54" t="s">
        <v>33</v>
      </c>
      <c r="I9" s="54" t="s">
        <v>30</v>
      </c>
      <c r="J9" s="55"/>
      <c r="K9" s="97" t="s">
        <v>6</v>
      </c>
      <c r="L9" s="98"/>
      <c r="M9" s="60" t="s">
        <v>10</v>
      </c>
      <c r="N9" s="60" t="s">
        <v>8</v>
      </c>
      <c r="O9" s="60" t="s">
        <v>9</v>
      </c>
      <c r="P9" s="60" t="s">
        <v>31</v>
      </c>
    </row>
    <row r="10" spans="1:16" s="17" customFormat="1" ht="15.75" customHeight="1">
      <c r="A10" s="96"/>
      <c r="B10" s="104"/>
      <c r="C10" s="105"/>
      <c r="D10" s="100"/>
      <c r="E10" s="61"/>
      <c r="F10" s="95"/>
      <c r="G10" s="94"/>
      <c r="H10" s="94"/>
      <c r="I10" s="94"/>
      <c r="J10" s="100"/>
      <c r="K10" s="6" t="s">
        <v>7</v>
      </c>
      <c r="L10" s="6" t="s">
        <v>14</v>
      </c>
      <c r="M10" s="61"/>
      <c r="N10" s="61"/>
      <c r="O10" s="61"/>
      <c r="P10" s="61"/>
    </row>
    <row r="11" spans="1:20" s="17" customFormat="1" ht="34.5" customHeight="1">
      <c r="A11" s="2" t="s">
        <v>16</v>
      </c>
      <c r="B11" s="102">
        <v>900</v>
      </c>
      <c r="C11" s="103"/>
      <c r="D11" s="4">
        <f aca="true" t="shared" si="0" ref="D11:D17">SUM(E11:I11)</f>
        <v>14756400</v>
      </c>
      <c r="E11" s="3">
        <v>13866400</v>
      </c>
      <c r="F11" s="3">
        <v>90000</v>
      </c>
      <c r="G11" s="3">
        <v>800000</v>
      </c>
      <c r="I11" s="3"/>
      <c r="J11" s="4">
        <f aca="true" t="shared" si="1" ref="J11:J17">SUM(K11,M11:O11)</f>
        <v>14756400</v>
      </c>
      <c r="K11" s="3">
        <v>4456200</v>
      </c>
      <c r="L11" s="3">
        <v>4107100</v>
      </c>
      <c r="M11" s="3">
        <v>906000</v>
      </c>
      <c r="N11" s="3">
        <v>8463200</v>
      </c>
      <c r="O11" s="3">
        <v>931000</v>
      </c>
      <c r="P11" s="3">
        <v>9120753</v>
      </c>
      <c r="Q11" s="20"/>
      <c r="R11" s="20"/>
      <c r="S11" s="20"/>
      <c r="T11" s="20"/>
    </row>
    <row r="12" spans="1:20" s="17" customFormat="1" ht="34.5" customHeight="1">
      <c r="A12" s="2" t="s">
        <v>34</v>
      </c>
      <c r="B12" s="102">
        <v>900</v>
      </c>
      <c r="C12" s="103"/>
      <c r="D12" s="4">
        <f t="shared" si="0"/>
        <v>7947320</v>
      </c>
      <c r="E12" s="3">
        <v>5000000</v>
      </c>
      <c r="F12" s="3">
        <v>115000</v>
      </c>
      <c r="G12" s="3">
        <v>2725000</v>
      </c>
      <c r="H12" s="3"/>
      <c r="I12" s="3">
        <v>107320</v>
      </c>
      <c r="J12" s="4">
        <f t="shared" si="1"/>
        <v>7825900</v>
      </c>
      <c r="K12" s="3">
        <v>3479900</v>
      </c>
      <c r="L12" s="3">
        <v>3207900</v>
      </c>
      <c r="M12" s="3">
        <v>707000</v>
      </c>
      <c r="N12" s="3">
        <v>3394000</v>
      </c>
      <c r="O12" s="3">
        <v>245000</v>
      </c>
      <c r="P12" s="3"/>
      <c r="Q12" s="20"/>
      <c r="R12" s="20"/>
      <c r="S12" s="20"/>
      <c r="T12" s="20"/>
    </row>
    <row r="13" spans="1:20" s="17" customFormat="1" ht="34.5" customHeight="1">
      <c r="A13" s="2" t="s">
        <v>17</v>
      </c>
      <c r="B13" s="102">
        <v>700</v>
      </c>
      <c r="C13" s="103"/>
      <c r="D13" s="4">
        <f t="shared" si="0"/>
        <v>30300000</v>
      </c>
      <c r="E13" s="3">
        <v>20000000</v>
      </c>
      <c r="F13" s="3">
        <v>300000</v>
      </c>
      <c r="G13" s="3">
        <v>10000000</v>
      </c>
      <c r="I13" s="3"/>
      <c r="J13" s="4">
        <f t="shared" si="1"/>
        <v>30300000</v>
      </c>
      <c r="K13" s="3">
        <v>4900644</v>
      </c>
      <c r="L13" s="3">
        <v>4545825</v>
      </c>
      <c r="M13" s="3">
        <v>996300</v>
      </c>
      <c r="N13" s="3">
        <v>24103056</v>
      </c>
      <c r="O13" s="3">
        <v>300000</v>
      </c>
      <c r="P13" s="3">
        <v>14598062</v>
      </c>
      <c r="Q13" s="20"/>
      <c r="R13" s="20"/>
      <c r="S13" s="20"/>
      <c r="T13" s="20"/>
    </row>
    <row r="14" spans="1:16" s="17" customFormat="1" ht="34.5" customHeight="1">
      <c r="A14" s="7" t="s">
        <v>18</v>
      </c>
      <c r="B14" s="56">
        <v>926</v>
      </c>
      <c r="C14" s="56"/>
      <c r="D14" s="4">
        <f t="shared" si="0"/>
        <v>2828420</v>
      </c>
      <c r="E14" s="16">
        <v>1264220</v>
      </c>
      <c r="F14" s="16">
        <v>50200</v>
      </c>
      <c r="G14" s="16">
        <v>1514000</v>
      </c>
      <c r="H14" s="24"/>
      <c r="I14" s="16"/>
      <c r="J14" s="4">
        <f t="shared" si="1"/>
        <v>3068970</v>
      </c>
      <c r="K14" s="16">
        <v>1423090</v>
      </c>
      <c r="L14" s="16">
        <v>1182540</v>
      </c>
      <c r="M14" s="16">
        <v>240550</v>
      </c>
      <c r="N14" s="16">
        <v>1155330</v>
      </c>
      <c r="O14" s="16">
        <v>250000</v>
      </c>
      <c r="P14" s="3">
        <v>1191369</v>
      </c>
    </row>
    <row r="15" spans="1:20" s="17" customFormat="1" ht="34.5" customHeight="1">
      <c r="A15" s="2" t="s">
        <v>27</v>
      </c>
      <c r="B15" s="56">
        <v>921</v>
      </c>
      <c r="C15" s="56"/>
      <c r="D15" s="4">
        <f t="shared" si="0"/>
        <v>2422062</v>
      </c>
      <c r="E15" s="3"/>
      <c r="F15" s="3">
        <v>180000</v>
      </c>
      <c r="G15" s="3"/>
      <c r="H15" s="3">
        <v>2242062</v>
      </c>
      <c r="I15" s="3"/>
      <c r="J15" s="4">
        <f t="shared" si="1"/>
        <v>2422062</v>
      </c>
      <c r="K15" s="16">
        <v>663160</v>
      </c>
      <c r="L15" s="16">
        <v>663160</v>
      </c>
      <c r="M15" s="16">
        <v>153771</v>
      </c>
      <c r="N15" s="16">
        <v>1305131</v>
      </c>
      <c r="O15" s="16">
        <v>300000</v>
      </c>
      <c r="P15" s="3">
        <v>657842</v>
      </c>
      <c r="Q15" s="20"/>
      <c r="R15" s="20"/>
      <c r="S15" s="20"/>
      <c r="T15" s="20"/>
    </row>
    <row r="16" spans="1:20" s="17" customFormat="1" ht="34.5" customHeight="1">
      <c r="A16" s="18" t="s">
        <v>28</v>
      </c>
      <c r="B16" s="56">
        <v>921</v>
      </c>
      <c r="C16" s="56"/>
      <c r="D16" s="4">
        <f t="shared" si="0"/>
        <v>1290000</v>
      </c>
      <c r="E16" s="3"/>
      <c r="F16" s="3">
        <v>50000</v>
      </c>
      <c r="G16" s="3"/>
      <c r="H16" s="3">
        <v>1240000</v>
      </c>
      <c r="I16" s="3"/>
      <c r="J16" s="4">
        <f t="shared" si="1"/>
        <v>1290000</v>
      </c>
      <c r="K16" s="16">
        <v>696438</v>
      </c>
      <c r="L16" s="16">
        <v>696438</v>
      </c>
      <c r="M16" s="16">
        <v>141586</v>
      </c>
      <c r="N16" s="16">
        <v>321976</v>
      </c>
      <c r="O16" s="16">
        <v>130000</v>
      </c>
      <c r="P16" s="3">
        <v>337884</v>
      </c>
      <c r="Q16" s="20"/>
      <c r="R16" s="20"/>
      <c r="S16" s="20"/>
      <c r="T16" s="20"/>
    </row>
    <row r="17" spans="1:20" s="17" customFormat="1" ht="34.5" customHeight="1">
      <c r="A17" s="18" t="s">
        <v>29</v>
      </c>
      <c r="B17" s="57">
        <v>921</v>
      </c>
      <c r="C17" s="57"/>
      <c r="D17" s="4">
        <f t="shared" si="0"/>
        <v>806699</v>
      </c>
      <c r="E17" s="3"/>
      <c r="F17" s="3">
        <v>25000</v>
      </c>
      <c r="G17" s="3"/>
      <c r="H17" s="3">
        <v>781699</v>
      </c>
      <c r="I17" s="3"/>
      <c r="J17" s="4">
        <f t="shared" si="1"/>
        <v>806699</v>
      </c>
      <c r="K17" s="21">
        <v>406911</v>
      </c>
      <c r="L17" s="3">
        <v>406911</v>
      </c>
      <c r="M17" s="3">
        <v>82725</v>
      </c>
      <c r="N17" s="3">
        <v>317063</v>
      </c>
      <c r="O17" s="3"/>
      <c r="P17" s="3">
        <v>309935</v>
      </c>
      <c r="Q17" s="20"/>
      <c r="R17" s="20"/>
      <c r="S17" s="20"/>
      <c r="T17" s="20"/>
    </row>
    <row r="18" spans="1:15" ht="30" customHeight="1">
      <c r="A18" s="10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</sheetData>
  <mergeCells count="27">
    <mergeCell ref="E9:E10"/>
    <mergeCell ref="B7:C8"/>
    <mergeCell ref="B9:C10"/>
    <mergeCell ref="D8:D10"/>
    <mergeCell ref="A18:O18"/>
    <mergeCell ref="B11:C11"/>
    <mergeCell ref="B13:C13"/>
    <mergeCell ref="B14:C14"/>
    <mergeCell ref="B15:C15"/>
    <mergeCell ref="B16:C16"/>
    <mergeCell ref="B17:C17"/>
    <mergeCell ref="B12:C12"/>
    <mergeCell ref="A7:A10"/>
    <mergeCell ref="O9:O10"/>
    <mergeCell ref="N9:N10"/>
    <mergeCell ref="M9:M10"/>
    <mergeCell ref="K9:L9"/>
    <mergeCell ref="J7:O7"/>
    <mergeCell ref="J8:J10"/>
    <mergeCell ref="K8:O8"/>
    <mergeCell ref="D7:I7"/>
    <mergeCell ref="E8:I8"/>
    <mergeCell ref="P9:P10"/>
    <mergeCell ref="I9:I10"/>
    <mergeCell ref="H9:H10"/>
    <mergeCell ref="F9:F10"/>
    <mergeCell ref="G9:G1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6" r:id="rId1"/>
  <headerFooter alignWithMargins="0">
    <oddHeader>&amp;CPlany przychodów i wydatków zakładów budżetowych i instytucji kultury (plany dysponentów)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pane xSplit="1" ySplit="2" topLeftCell="J3" activePane="bottomRight" state="frozen"/>
      <selection pane="topLeft" activeCell="B14" sqref="B14:C15"/>
      <selection pane="topRight" activeCell="B14" sqref="B14:C15"/>
      <selection pane="bottomLeft" activeCell="B14" sqref="B14:C15"/>
      <selection pane="bottomRight" activeCell="B14" sqref="B14:C15"/>
    </sheetView>
  </sheetViews>
  <sheetFormatPr defaultColWidth="9.00390625" defaultRowHeight="12.75"/>
  <cols>
    <col min="1" max="1" width="21.875" style="0" customWidth="1"/>
    <col min="2" max="2" width="12.875" style="13" customWidth="1"/>
    <col min="3" max="6" width="9.125" style="1" customWidth="1"/>
    <col min="7" max="7" width="10.625" style="1" customWidth="1"/>
    <col min="8" max="8" width="9.125" style="1" customWidth="1"/>
    <col min="9" max="9" width="10.125" style="1" bestFit="1" customWidth="1"/>
    <col min="10" max="13" width="9.125" style="1" customWidth="1"/>
    <col min="14" max="14" width="10.00390625" style="1" customWidth="1"/>
    <col min="15" max="15" width="9.125" style="1" customWidth="1"/>
  </cols>
  <sheetData>
    <row r="1" spans="1:15" ht="12.75">
      <c r="A1" s="9"/>
      <c r="B1" s="108" t="s">
        <v>7</v>
      </c>
      <c r="C1" s="106" t="s">
        <v>19</v>
      </c>
      <c r="D1" s="106"/>
      <c r="E1" s="106"/>
      <c r="F1" s="106"/>
      <c r="G1" s="10"/>
      <c r="H1" s="11"/>
      <c r="I1" s="107" t="s">
        <v>7</v>
      </c>
      <c r="J1" s="107" t="s">
        <v>20</v>
      </c>
      <c r="K1" s="107"/>
      <c r="L1" s="107"/>
      <c r="M1" s="107"/>
      <c r="N1" s="12"/>
      <c r="O1" s="12"/>
    </row>
    <row r="2" spans="1:15" ht="12.75">
      <c r="A2" s="9"/>
      <c r="B2" s="108"/>
      <c r="C2" s="11">
        <v>401</v>
      </c>
      <c r="D2" s="11">
        <v>404</v>
      </c>
      <c r="E2" s="11">
        <v>411</v>
      </c>
      <c r="F2" s="11">
        <v>412</v>
      </c>
      <c r="G2" s="11" t="s">
        <v>21</v>
      </c>
      <c r="H2" s="11" t="s">
        <v>9</v>
      </c>
      <c r="I2" s="107"/>
      <c r="J2" s="12">
        <v>401</v>
      </c>
      <c r="K2" s="12">
        <v>404</v>
      </c>
      <c r="L2" s="12">
        <v>411</v>
      </c>
      <c r="M2" s="12">
        <v>412</v>
      </c>
      <c r="N2" s="12" t="s">
        <v>21</v>
      </c>
      <c r="O2" s="12" t="s">
        <v>9</v>
      </c>
    </row>
    <row r="3" spans="1:15" ht="27" customHeight="1">
      <c r="A3" s="2" t="s">
        <v>15</v>
      </c>
      <c r="B3" s="14">
        <v>7415000</v>
      </c>
      <c r="C3" s="11">
        <v>3248000</v>
      </c>
      <c r="D3" s="11">
        <v>276000</v>
      </c>
      <c r="E3" s="11">
        <v>636000</v>
      </c>
      <c r="F3" s="11">
        <v>87500</v>
      </c>
      <c r="G3" s="11">
        <f aca="true" t="shared" si="0" ref="G3:G9">B3-(C3+D3+E3+F3+H3)</f>
        <v>3132500</v>
      </c>
      <c r="H3" s="11">
        <v>35000</v>
      </c>
      <c r="I3" s="12">
        <f aca="true" t="shared" si="1" ref="I3:I9">B3</f>
        <v>7415000</v>
      </c>
      <c r="J3" s="12">
        <f>C3/105.3%</f>
        <v>3084520.417853751</v>
      </c>
      <c r="K3" s="12">
        <f aca="true" t="shared" si="2" ref="K3:K9">D3</f>
        <v>276000</v>
      </c>
      <c r="L3" s="12">
        <f aca="true" t="shared" si="3" ref="L3:M9">E3/105.3%</f>
        <v>603988.603988604</v>
      </c>
      <c r="M3" s="12">
        <f t="shared" si="3"/>
        <v>83095.91642924977</v>
      </c>
      <c r="N3" s="12">
        <f aca="true" t="shared" si="4" ref="N3:N9">I3-(J3+K3+L3+M3+O3)</f>
        <v>3332395.061728395</v>
      </c>
      <c r="O3" s="12">
        <f aca="true" t="shared" si="5" ref="O3:O9">H3</f>
        <v>35000</v>
      </c>
    </row>
    <row r="4" spans="1:15" ht="27" customHeight="1">
      <c r="A4" s="2" t="s">
        <v>16</v>
      </c>
      <c r="B4" s="14">
        <v>14468000</v>
      </c>
      <c r="C4" s="11">
        <v>4024600</v>
      </c>
      <c r="D4" s="11">
        <v>342100</v>
      </c>
      <c r="E4" s="11">
        <v>780800</v>
      </c>
      <c r="F4" s="11">
        <v>107000</v>
      </c>
      <c r="G4" s="11">
        <f t="shared" si="0"/>
        <v>8873500</v>
      </c>
      <c r="H4" s="11">
        <v>340000</v>
      </c>
      <c r="I4" s="12">
        <f t="shared" si="1"/>
        <v>14468000</v>
      </c>
      <c r="J4" s="12">
        <f>C4/105.3%</f>
        <v>3822032.2886989554</v>
      </c>
      <c r="K4" s="12">
        <f t="shared" si="2"/>
        <v>342100</v>
      </c>
      <c r="L4" s="12">
        <f t="shared" si="3"/>
        <v>741500.4748338083</v>
      </c>
      <c r="M4" s="12">
        <f t="shared" si="3"/>
        <v>101614.43494776828</v>
      </c>
      <c r="N4" s="12">
        <f t="shared" si="4"/>
        <v>9120752.801519468</v>
      </c>
      <c r="O4" s="12">
        <f t="shared" si="5"/>
        <v>340000</v>
      </c>
    </row>
    <row r="5" spans="1:15" ht="27" customHeight="1">
      <c r="A5" s="2" t="s">
        <v>17</v>
      </c>
      <c r="B5" s="14">
        <v>20300000</v>
      </c>
      <c r="C5" s="11">
        <v>4370986</v>
      </c>
      <c r="D5" s="11">
        <v>341172</v>
      </c>
      <c r="E5" s="11">
        <v>842550</v>
      </c>
      <c r="F5" s="11">
        <v>115450</v>
      </c>
      <c r="G5" s="11">
        <f t="shared" si="0"/>
        <v>14329842</v>
      </c>
      <c r="H5" s="11">
        <v>300000</v>
      </c>
      <c r="I5" s="12">
        <f t="shared" si="1"/>
        <v>20300000</v>
      </c>
      <c r="J5" s="12">
        <f>C5/105.3%</f>
        <v>4150983.8556505227</v>
      </c>
      <c r="K5" s="12">
        <f t="shared" si="2"/>
        <v>341172</v>
      </c>
      <c r="L5" s="12">
        <f t="shared" si="3"/>
        <v>800142.4501424502</v>
      </c>
      <c r="M5" s="12">
        <f t="shared" si="3"/>
        <v>109639.12630579298</v>
      </c>
      <c r="N5" s="12">
        <f t="shared" si="4"/>
        <v>14598062.567901235</v>
      </c>
      <c r="O5" s="12">
        <f t="shared" si="5"/>
        <v>300000</v>
      </c>
    </row>
    <row r="6" spans="1:15" ht="27" customHeight="1">
      <c r="A6" s="2" t="s">
        <v>18</v>
      </c>
      <c r="B6" s="14">
        <v>2495400</v>
      </c>
      <c r="C6" s="11">
        <v>1048000</v>
      </c>
      <c r="D6" s="11">
        <v>89130</v>
      </c>
      <c r="E6" s="11">
        <v>203410</v>
      </c>
      <c r="F6" s="11">
        <v>27880</v>
      </c>
      <c r="G6" s="11">
        <f t="shared" si="0"/>
        <v>1126980</v>
      </c>
      <c r="H6" s="11">
        <v>0</v>
      </c>
      <c r="I6" s="12">
        <f t="shared" si="1"/>
        <v>2495400</v>
      </c>
      <c r="J6" s="12">
        <f>C6/105.3%</f>
        <v>995251.6619183286</v>
      </c>
      <c r="K6" s="12">
        <f t="shared" si="2"/>
        <v>89130</v>
      </c>
      <c r="L6" s="12">
        <f t="shared" si="3"/>
        <v>193171.88983855653</v>
      </c>
      <c r="M6" s="12">
        <f t="shared" si="3"/>
        <v>26476.73314339981</v>
      </c>
      <c r="N6" s="12">
        <f t="shared" si="4"/>
        <v>1191369.7150997152</v>
      </c>
      <c r="O6" s="12">
        <f t="shared" si="5"/>
        <v>0</v>
      </c>
    </row>
    <row r="7" spans="1:15" ht="24">
      <c r="A7" s="2" t="s">
        <v>27</v>
      </c>
      <c r="B7" s="19">
        <v>1327200</v>
      </c>
      <c r="C7" s="11">
        <v>663160</v>
      </c>
      <c r="D7" s="11"/>
      <c r="E7" s="11">
        <v>156333</v>
      </c>
      <c r="F7" s="11"/>
      <c r="G7" s="11">
        <f t="shared" si="0"/>
        <v>507707</v>
      </c>
      <c r="H7" s="11"/>
      <c r="I7" s="12">
        <f t="shared" si="1"/>
        <v>1327200</v>
      </c>
      <c r="J7" s="12">
        <v>556269</v>
      </c>
      <c r="K7" s="12">
        <f t="shared" si="2"/>
        <v>0</v>
      </c>
      <c r="L7" s="12">
        <v>113089</v>
      </c>
      <c r="M7" s="12">
        <f t="shared" si="3"/>
        <v>0</v>
      </c>
      <c r="N7" s="12">
        <f t="shared" si="4"/>
        <v>657842</v>
      </c>
      <c r="O7" s="12">
        <f t="shared" si="5"/>
        <v>0</v>
      </c>
    </row>
    <row r="8" spans="1:15" ht="24">
      <c r="A8" s="18" t="s">
        <v>28</v>
      </c>
      <c r="B8" s="19">
        <v>1111000</v>
      </c>
      <c r="C8" s="11">
        <v>675200</v>
      </c>
      <c r="D8" s="11"/>
      <c r="E8" s="11">
        <v>142027</v>
      </c>
      <c r="F8" s="11"/>
      <c r="G8" s="11">
        <f t="shared" si="0"/>
        <v>277773</v>
      </c>
      <c r="H8" s="11">
        <v>16000</v>
      </c>
      <c r="I8" s="12">
        <f t="shared" si="1"/>
        <v>1111000</v>
      </c>
      <c r="J8" s="12">
        <v>629200</v>
      </c>
      <c r="K8" s="12">
        <f t="shared" si="2"/>
        <v>0</v>
      </c>
      <c r="L8" s="12">
        <v>127916</v>
      </c>
      <c r="M8" s="12">
        <f t="shared" si="3"/>
        <v>0</v>
      </c>
      <c r="N8" s="12">
        <f t="shared" si="4"/>
        <v>337884</v>
      </c>
      <c r="O8" s="12">
        <f t="shared" si="5"/>
        <v>16000</v>
      </c>
    </row>
    <row r="9" spans="1:15" ht="12.75">
      <c r="A9" s="18" t="s">
        <v>29</v>
      </c>
      <c r="B9" s="19">
        <v>762000</v>
      </c>
      <c r="C9" s="11">
        <v>395599</v>
      </c>
      <c r="D9" s="11"/>
      <c r="E9" s="11">
        <v>70733</v>
      </c>
      <c r="F9" s="11">
        <v>9692</v>
      </c>
      <c r="G9" s="11">
        <f t="shared" si="0"/>
        <v>285976</v>
      </c>
      <c r="H9" s="11">
        <v>0</v>
      </c>
      <c r="I9" s="12">
        <f t="shared" si="1"/>
        <v>762000</v>
      </c>
      <c r="J9" s="12">
        <f>C9/105.3%</f>
        <v>375687.55935422605</v>
      </c>
      <c r="K9" s="12">
        <f t="shared" si="2"/>
        <v>0</v>
      </c>
      <c r="L9" s="12">
        <f t="shared" si="3"/>
        <v>67172.83950617284</v>
      </c>
      <c r="M9" s="12">
        <f t="shared" si="3"/>
        <v>9204.17853751187</v>
      </c>
      <c r="N9" s="12">
        <f t="shared" si="4"/>
        <v>309935.42260208924</v>
      </c>
      <c r="O9" s="12">
        <f t="shared" si="5"/>
        <v>0</v>
      </c>
    </row>
    <row r="12" spans="1:3" ht="12.75">
      <c r="A12" s="15" t="s">
        <v>22</v>
      </c>
      <c r="B12" s="13">
        <v>870000</v>
      </c>
      <c r="C12" s="1">
        <v>930000</v>
      </c>
    </row>
    <row r="13" spans="1:3" ht="12.75">
      <c r="A13" s="15" t="s">
        <v>23</v>
      </c>
      <c r="B13" s="13">
        <v>150000</v>
      </c>
      <c r="C13" s="1">
        <v>200000</v>
      </c>
    </row>
    <row r="14" spans="1:3" ht="12.75">
      <c r="A14" s="15" t="s">
        <v>24</v>
      </c>
      <c r="B14" s="13">
        <v>90000</v>
      </c>
      <c r="C14" s="1">
        <v>90000</v>
      </c>
    </row>
    <row r="15" spans="1:3" ht="12.75">
      <c r="A15" s="15" t="s">
        <v>25</v>
      </c>
      <c r="B15" s="13">
        <v>980000</v>
      </c>
      <c r="C15" s="1">
        <v>1040000</v>
      </c>
    </row>
    <row r="16" spans="1:2" ht="12.75">
      <c r="A16" s="15" t="s">
        <v>26</v>
      </c>
      <c r="B16" s="13">
        <v>55000</v>
      </c>
    </row>
    <row r="17" ht="12.75">
      <c r="B17" s="13">
        <f>SUM(B12:B16)</f>
        <v>2145000</v>
      </c>
    </row>
  </sheetData>
  <mergeCells count="4">
    <mergeCell ref="C1:F1"/>
    <mergeCell ref="J1:M1"/>
    <mergeCell ref="B1:B2"/>
    <mergeCell ref="I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:C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2004-02-05T09:32:18Z</cp:lastPrinted>
  <dcterms:created xsi:type="dcterms:W3CDTF">1999-11-04T10:57:41Z</dcterms:created>
  <dcterms:modified xsi:type="dcterms:W3CDTF">2004-09-03T08:08:14Z</dcterms:modified>
  <cp:category/>
  <cp:version/>
  <cp:contentType/>
  <cp:contentStatus/>
</cp:coreProperties>
</file>