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010" windowHeight="4845" activeTab="0"/>
  </bookViews>
  <sheets>
    <sheet name="uchwała" sheetId="1" r:id="rId1"/>
    <sheet name="projekt" sheetId="2" r:id="rId2"/>
    <sheet name="Arkusz2" sheetId="3" r:id="rId3"/>
    <sheet name="Arkusz3" sheetId="4" r:id="rId4"/>
  </sheets>
  <definedNames>
    <definedName name="_xlnm.Print_Area" localSheetId="1">'projekt'!$A$1:$I$62</definedName>
    <definedName name="_xlnm.Print_Area" localSheetId="0">'uchwała'!$A$1:$I$62</definedName>
    <definedName name="_xlnm.Print_Titles" localSheetId="1">'projekt'!$5:$5</definedName>
    <definedName name="_xlnm.Print_Titles" localSheetId="0">'uchwała'!$5:$5</definedName>
  </definedNames>
  <calcPr fullCalcOnLoad="1"/>
</workbook>
</file>

<file path=xl/sharedStrings.xml><?xml version="1.0" encoding="utf-8"?>
<sst xmlns="http://schemas.openxmlformats.org/spreadsheetml/2006/main" count="428" uniqueCount="139">
  <si>
    <t>Wpływy z usług</t>
  </si>
  <si>
    <t>Wpływy ze sprzedaży wyrobów i składników majątkowych</t>
  </si>
  <si>
    <t>Wpływy z różnych dochodów</t>
  </si>
  <si>
    <t>Podatek od działalności gospodarczej osób fizycznych, opłacany w formie karty podatkowej</t>
  </si>
  <si>
    <t>Wpływy z opłaty skarbowej</t>
  </si>
  <si>
    <t>Wpływy z opłat za zezwolenia na sprzedaż alkoholu</t>
  </si>
  <si>
    <t>Podatek dochodowy od osób fizycznych</t>
  </si>
  <si>
    <t>Podatek dochodowy od osób prawnych</t>
  </si>
  <si>
    <t>Pozostałe odsetki</t>
  </si>
  <si>
    <t>700 - Gospodarka mieszkaniowa</t>
  </si>
  <si>
    <t>70005 - Gospodarka gruntami i nieruchomościami</t>
  </si>
  <si>
    <t>750 - Administracja publiczna</t>
  </si>
  <si>
    <t>75023 - Urzędy gmin (miast i miast na prawach powiatu)</t>
  </si>
  <si>
    <t>75601 - Wpływy z podatku dochodowego od osób fizycznych</t>
  </si>
  <si>
    <t>75618 - Wpływy z innych opłat stanowiących dochody samorządu terytorialnego na podstawie ustaw</t>
  </si>
  <si>
    <t>75621 - Udziały gmin w podatkach stanowiących dochód budżetu państwa</t>
  </si>
  <si>
    <t>758 - Różne rozliczenia</t>
  </si>
  <si>
    <t>75801 - Część oświatowa subwencji ogólnej dla jednostek samorządu terytorialnego</t>
  </si>
  <si>
    <t>75814 - Różne rozliczenia finansowe</t>
  </si>
  <si>
    <t>801 - Oświata i wychowanie</t>
  </si>
  <si>
    <t>80101 - Szkoły podstawowe</t>
  </si>
  <si>
    <t>80110 - Gimnazja</t>
  </si>
  <si>
    <t>85305 - Żłobki</t>
  </si>
  <si>
    <t>900 - Gospodarka komunalna i ochrona środowiska</t>
  </si>
  <si>
    <t>90001 - Gospodarka ściekowa i ochrona wód</t>
  </si>
  <si>
    <t>90002 - Gospodarka odpadami</t>
  </si>
  <si>
    <t>dz</t>
  </si>
  <si>
    <t>rozdz</t>
  </si>
  <si>
    <t>§</t>
  </si>
  <si>
    <t>wykon 9</t>
  </si>
  <si>
    <t>wykon 2001</t>
  </si>
  <si>
    <t>wykon 2002</t>
  </si>
  <si>
    <t>plan 2003</t>
  </si>
  <si>
    <t>75615 - Wpływy z podatku rolnego, podatku leśnego, podatku od spadków i darowizn, podatku od czynności cywilnoprawnych oraz podatków i opłat lokalnych</t>
  </si>
  <si>
    <t>010 - Rolnictwo i łowiectwo</t>
  </si>
  <si>
    <t>01022 - Zwalczanie chorób zakaźnych zwierząt oraz badania monitoringowe pozostałości chemicznych i biologicznych w tkankach zwierząt i produktach pochodzenia zwierzęcego</t>
  </si>
  <si>
    <t>852 - Pomoc społeczna</t>
  </si>
  <si>
    <t>80114 - Zespoły obsługi  ekonomiczno-administracyjnej szkół</t>
  </si>
  <si>
    <t>85202 - Domy pomocy społecznej</t>
  </si>
  <si>
    <t>853 - Pozostałe zadania w zakresie polityki społecznej</t>
  </si>
  <si>
    <t>80104 - Przedszkola</t>
  </si>
  <si>
    <t>80105 - Przedszkola specjalne</t>
  </si>
  <si>
    <t>Wpływy z tytułu przekształcenia prawa użytkowania wieczystego przysługującego osobom fizycznym w prawo własności</t>
  </si>
  <si>
    <t>Wpływy z opłat za zarząd, użytkowanie i użytkowanie wieczyste nieruchomości</t>
  </si>
  <si>
    <t>Wpływy z innych lokalnych opłat pobieranych przez jednostki samorządu terytorialnego na podstawie odrębnych ustaw</t>
  </si>
  <si>
    <t>756 - Dochody od osób prawnych, od osób fizycznych i od innych jednostek nieposiadających osobowości prawnej oraz wydatki związane z ich poborem</t>
  </si>
  <si>
    <t>źródło dochodu</t>
  </si>
  <si>
    <t>900 - Gospodarka komunalna i ochrona środowiska - Suma</t>
  </si>
  <si>
    <t>853 - Pozostałe zadania w zakresie polityki społecznej - Suma</t>
  </si>
  <si>
    <t>852 - Pomoc społeczna - Suma</t>
  </si>
  <si>
    <t>801 - Oświata i wychowanie - Suma</t>
  </si>
  <si>
    <t>758 - Różne rozliczenia - Suma</t>
  </si>
  <si>
    <t>756 - Dochody od osób prawnych, od osób fizycznych i od innych jednostek nieposiadających osobowości prawnej oraz wydatki związane z ich poborem - Suma</t>
  </si>
  <si>
    <t>750 - Administracja publiczna - Suma</t>
  </si>
  <si>
    <t>700 - Gospodarka mieszkaniowa - Suma</t>
  </si>
  <si>
    <t>010 - Rolnictwo i łowiectwo - Suma</t>
  </si>
  <si>
    <t>Suma całkowita</t>
  </si>
  <si>
    <t>plan</t>
  </si>
  <si>
    <t>75831 - Część równoważąca subwencji ogólnej dla gmin</t>
  </si>
  <si>
    <t>600 - Transport i łączność</t>
  </si>
  <si>
    <t>60016 - Drogi publiczne gminne</t>
  </si>
  <si>
    <t>629 - Środki na dofinansowanie własnych inwestycji gmin, powiatów, samorządów województw, pozyskane z innych źródeł</t>
  </si>
  <si>
    <t>083</t>
  </si>
  <si>
    <t>047</t>
  </si>
  <si>
    <t>075</t>
  </si>
  <si>
    <t>076</t>
  </si>
  <si>
    <t>084</t>
  </si>
  <si>
    <t>035</t>
  </si>
  <si>
    <t>031</t>
  </si>
  <si>
    <t>032</t>
  </si>
  <si>
    <t>033</t>
  </si>
  <si>
    <t>034</t>
  </si>
  <si>
    <t>036</t>
  </si>
  <si>
    <t>037</t>
  </si>
  <si>
    <t>043</t>
  </si>
  <si>
    <t>050</t>
  </si>
  <si>
    <t>069</t>
  </si>
  <si>
    <t>091</t>
  </si>
  <si>
    <t>041</t>
  </si>
  <si>
    <t>048</t>
  </si>
  <si>
    <t>049</t>
  </si>
  <si>
    <t>092</t>
  </si>
  <si>
    <t>097</t>
  </si>
  <si>
    <t>001</t>
  </si>
  <si>
    <t>002</t>
  </si>
  <si>
    <t>292</t>
  </si>
  <si>
    <t>600 - Transport i łączność - Suma</t>
  </si>
  <si>
    <t>Załącznik Nr 1</t>
  </si>
  <si>
    <t>do URM Nr .............</t>
  </si>
  <si>
    <t>z dnia ................</t>
  </si>
  <si>
    <t>Wpływy z różnych dochodów - opłata stała w stołówkach przy szkołach podstawowych</t>
  </si>
  <si>
    <t>Wpływy z różnych dochodów - opłata stała w przedszkolach</t>
  </si>
  <si>
    <t>Wpływy z różnych dochodów - opłata stała w przedszkolu specjalnym</t>
  </si>
  <si>
    <t>Wpływy z różnych dochodów - opłata stała w Żłobku</t>
  </si>
  <si>
    <t>Modernizacja układu komunikacyjnego w kierunku przejść granicznych (PHARE)</t>
  </si>
  <si>
    <t>Dochody z najmu i dzierżawy składników majątkowych</t>
  </si>
  <si>
    <t>Dochody z najmu i dzierżawy składników majątkowych - szkoły podstawowe</t>
  </si>
  <si>
    <t>Dochody z najmu i dzierżawy składników majątkowych w przedszkolach</t>
  </si>
  <si>
    <t>Dochody z najmu i dzierżawy składników majątkowych w przedszkolu specjalnym</t>
  </si>
  <si>
    <t>Dochody z najmu i dzierżawy składników majątkowych w gimnazjach</t>
  </si>
  <si>
    <t>Dochody z najmu i dzierżawy składników majątkowych w Żłobku</t>
  </si>
  <si>
    <t>Wpływy z usług (VAT)</t>
  </si>
  <si>
    <t>Dochody z najmu i dzierżawy składników majątkowych Urzędu Miasta</t>
  </si>
  <si>
    <t>Podatek od nieruchomości (osoby prawne)</t>
  </si>
  <si>
    <t>Podatek rolny (osoby prawne)</t>
  </si>
  <si>
    <t>Podatek leśny (osoby prawne)</t>
  </si>
  <si>
    <t>Podatek od środków transportowych (osoby prawne)</t>
  </si>
  <si>
    <t>Podatek od czynności cywilnoprawnych (osoby prawne)</t>
  </si>
  <si>
    <t>Odsetki od nieterminowych wpłat z tytułu podatków i opłat (osoby prawne)</t>
  </si>
  <si>
    <t>Wpływy z różnych opłat - opłata prolongacyjna (osoby prawne)</t>
  </si>
  <si>
    <t>Podatek od nieruchomości (osoby fizyczne)</t>
  </si>
  <si>
    <t>Podatek rolny (osoby fizyczne)</t>
  </si>
  <si>
    <t>Podatek od środków transportowych (osoby fizyczne)</t>
  </si>
  <si>
    <t>Podatek od spadków i darowizn (osoby fizyczne)</t>
  </si>
  <si>
    <t>Podatek od posiadania psów (osoby fizyczne)</t>
  </si>
  <si>
    <t>Wpływy z opłaty targowej (osoby fizyczne)</t>
  </si>
  <si>
    <t>Podatek od czynności cywilnoprawnych (osoby fizyczne)</t>
  </si>
  <si>
    <t>Odsetki od nieterminowych wpłat z tytułu podatków i opłat (osoby fizyczne)</t>
  </si>
  <si>
    <t>Część oświatowa subwencji ogólnej</t>
  </si>
  <si>
    <t>Część równoważąca subwencji ogólnej</t>
  </si>
  <si>
    <t>Wpływy z usług - Zespół Obsługi Placówek Oświatowych</t>
  </si>
  <si>
    <t>Wpływy z różnych dochodów - Dzienne Domy Pomocy Społecznej</t>
  </si>
  <si>
    <t>Wpływy z usług - Miejskie Składowiska Odpadów</t>
  </si>
  <si>
    <t>Wpływy z różnych opłat - opłata prolongacyjna (osoby fizyczne)</t>
  </si>
  <si>
    <t>podatki i opłaty od osób fizycznych</t>
  </si>
  <si>
    <t>podatki i opłaty od osób prawnych</t>
  </si>
  <si>
    <t>pozostałe dochody</t>
  </si>
  <si>
    <t>z mienia komunalnego</t>
  </si>
  <si>
    <t>udział w podatku dochodowym od osób fizycznych</t>
  </si>
  <si>
    <t>udział w podatku dochodowym od osób prawnych</t>
  </si>
  <si>
    <t>subwencja oświatowa</t>
  </si>
  <si>
    <t>subwencja równoważąca</t>
  </si>
  <si>
    <t>dochody z wydawania zezwoleń na sprzedaż napojów alkoholowych</t>
  </si>
  <si>
    <t>podatki i opłaty lokalne</t>
  </si>
  <si>
    <t>udziały w podatku dochodowym od osób fizycznych i prawnych</t>
  </si>
  <si>
    <t>wpływy ze sprzedaży oraz użytkowania składników majątkowych</t>
  </si>
  <si>
    <t>subwencje</t>
  </si>
  <si>
    <t>do URM Nr XVI/191/2004</t>
  </si>
  <si>
    <t>z dnia 28 stycznia 2004r.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</si>
</sst>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0;[Red]0"/>
  </numFmts>
  <fonts count="9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color indexed="9"/>
      <name val="Arial CE"/>
      <family val="2"/>
    </font>
    <font>
      <i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justify"/>
    </xf>
    <xf numFmtId="0" fontId="1" fillId="0" borderId="2" xfId="0" applyFont="1" applyBorder="1" applyAlignment="1" quotePrefix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 vertical="center"/>
    </xf>
    <xf numFmtId="0" fontId="2" fillId="0" borderId="3" xfId="0" applyFont="1" applyBorder="1" applyAlignment="1">
      <alignment/>
    </xf>
    <xf numFmtId="0" fontId="3" fillId="0" borderId="4" xfId="0" applyFont="1" applyBorder="1" applyAlignment="1" quotePrefix="1">
      <alignment/>
    </xf>
    <xf numFmtId="0" fontId="3" fillId="0" borderId="4" xfId="0" applyFont="1" applyBorder="1" applyAlignment="1">
      <alignment/>
    </xf>
    <xf numFmtId="3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3" fontId="4" fillId="0" borderId="0" xfId="0" applyNumberFormat="1" applyFont="1" applyAlignment="1">
      <alignment horizontal="right"/>
    </xf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Fill="1" applyBorder="1" applyAlignment="1">
      <alignment/>
    </xf>
    <xf numFmtId="0" fontId="1" fillId="0" borderId="6" xfId="0" applyFont="1" applyBorder="1" applyAlignment="1">
      <alignment horizontal="center"/>
    </xf>
    <xf numFmtId="3" fontId="1" fillId="0" borderId="6" xfId="0" applyNumberFormat="1" applyFont="1" applyBorder="1" applyAlignment="1">
      <alignment horizontal="center"/>
    </xf>
    <xf numFmtId="0" fontId="2" fillId="0" borderId="3" xfId="0" applyFont="1" applyBorder="1" applyAlignment="1" quotePrefix="1">
      <alignment/>
    </xf>
    <xf numFmtId="3" fontId="2" fillId="0" borderId="3" xfId="0" applyNumberFormat="1" applyFont="1" applyBorder="1" applyAlignment="1">
      <alignment/>
    </xf>
    <xf numFmtId="0" fontId="3" fillId="0" borderId="5" xfId="0" applyFont="1" applyBorder="1" applyAlignment="1" quotePrefix="1">
      <alignment/>
    </xf>
    <xf numFmtId="3" fontId="3" fillId="0" borderId="5" xfId="0" applyNumberFormat="1" applyFont="1" applyBorder="1" applyAlignment="1">
      <alignment/>
    </xf>
    <xf numFmtId="3" fontId="3" fillId="0" borderId="4" xfId="0" applyNumberFormat="1" applyFont="1" applyBorder="1" applyAlignment="1">
      <alignment vertical="justify"/>
    </xf>
    <xf numFmtId="3" fontId="3" fillId="0" borderId="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/>
    </xf>
    <xf numFmtId="0" fontId="1" fillId="0" borderId="2" xfId="0" applyFont="1" applyBorder="1" applyAlignment="1" quotePrefix="1">
      <alignment vertical="center"/>
    </xf>
    <xf numFmtId="3" fontId="3" fillId="0" borderId="4" xfId="0" applyNumberFormat="1" applyFont="1" applyBorder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left" wrapText="1"/>
    </xf>
    <xf numFmtId="0" fontId="7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0" fontId="3" fillId="0" borderId="7" xfId="0" applyFont="1" applyBorder="1" applyAlignment="1">
      <alignment vertical="justify"/>
    </xf>
    <xf numFmtId="0" fontId="0" fillId="0" borderId="8" xfId="0" applyBorder="1" applyAlignment="1">
      <alignment vertical="justify"/>
    </xf>
    <xf numFmtId="0" fontId="0" fillId="0" borderId="9" xfId="0" applyBorder="1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6"/>
  <sheetViews>
    <sheetView tabSelected="1" workbookViewId="0" topLeftCell="A1">
      <selection activeCell="A1" sqref="A1"/>
    </sheetView>
  </sheetViews>
  <sheetFormatPr defaultColWidth="9.00390625" defaultRowHeight="12.75" outlineLevelRow="2"/>
  <cols>
    <col min="1" max="1" width="3.875" style="1" customWidth="1"/>
    <col min="2" max="3" width="5.875" style="1" hidden="1" customWidth="1"/>
    <col min="4" max="4" width="76.25390625" style="1" customWidth="1"/>
    <col min="5" max="5" width="10.75390625" style="2" hidden="1" customWidth="1"/>
    <col min="6" max="6" width="10.875" style="2" hidden="1" customWidth="1"/>
    <col min="7" max="7" width="10.75390625" style="2" hidden="1" customWidth="1"/>
    <col min="8" max="8" width="2.25390625" style="2" hidden="1" customWidth="1"/>
    <col min="9" max="9" width="10.625" style="2" customWidth="1"/>
    <col min="10" max="10" width="10.875" style="1" customWidth="1"/>
    <col min="11" max="11" width="10.75390625" style="1" bestFit="1" customWidth="1"/>
    <col min="12" max="16384" width="9.125" style="1" customWidth="1"/>
  </cols>
  <sheetData>
    <row r="1" ht="15">
      <c r="I1" s="18" t="s">
        <v>87</v>
      </c>
    </row>
    <row r="2" ht="15">
      <c r="I2" s="18" t="s">
        <v>137</v>
      </c>
    </row>
    <row r="3" ht="15">
      <c r="I3" s="18" t="s">
        <v>138</v>
      </c>
    </row>
    <row r="4" ht="15">
      <c r="I4" s="18"/>
    </row>
    <row r="5" spans="1:9" s="3" customFormat="1" ht="12.75">
      <c r="A5" s="22" t="s">
        <v>26</v>
      </c>
      <c r="B5" s="22" t="s">
        <v>27</v>
      </c>
      <c r="C5" s="22" t="s">
        <v>28</v>
      </c>
      <c r="D5" s="22" t="s">
        <v>46</v>
      </c>
      <c r="E5" s="23" t="s">
        <v>30</v>
      </c>
      <c r="F5" s="23" t="s">
        <v>31</v>
      </c>
      <c r="G5" s="23" t="s">
        <v>32</v>
      </c>
      <c r="H5" s="23" t="s">
        <v>29</v>
      </c>
      <c r="I5" s="23" t="s">
        <v>57</v>
      </c>
    </row>
    <row r="6" spans="1:9" s="13" customFormat="1" ht="13.5" thickBot="1">
      <c r="A6" s="24" t="s">
        <v>56</v>
      </c>
      <c r="B6" s="24"/>
      <c r="C6" s="24"/>
      <c r="E6" s="25"/>
      <c r="F6" s="25"/>
      <c r="G6" s="25"/>
      <c r="H6" s="25"/>
      <c r="I6" s="25">
        <f>SUBTOTAL(9,I8:I62)</f>
        <v>83971299</v>
      </c>
    </row>
    <row r="7" spans="1:9" s="17" customFormat="1" ht="14.25" outlineLevel="1" thickBot="1" thickTop="1">
      <c r="A7" s="26" t="s">
        <v>55</v>
      </c>
      <c r="B7" s="26"/>
      <c r="C7" s="26"/>
      <c r="E7" s="27"/>
      <c r="F7" s="27"/>
      <c r="G7" s="27"/>
      <c r="H7" s="27"/>
      <c r="I7" s="27">
        <f>SUBTOTAL(9,I8:I8)</f>
        <v>2500</v>
      </c>
    </row>
    <row r="8" spans="1:9" ht="12.75" outlineLevel="2">
      <c r="A8" s="10" t="s">
        <v>34</v>
      </c>
      <c r="B8" s="10" t="s">
        <v>35</v>
      </c>
      <c r="C8" s="10" t="s">
        <v>62</v>
      </c>
      <c r="D8" s="6" t="s">
        <v>0</v>
      </c>
      <c r="E8" s="7">
        <v>2188</v>
      </c>
      <c r="F8" s="7">
        <v>3332</v>
      </c>
      <c r="G8" s="7">
        <v>2800</v>
      </c>
      <c r="H8" s="7">
        <v>953.5</v>
      </c>
      <c r="I8" s="7">
        <v>2500</v>
      </c>
    </row>
    <row r="9" spans="1:9" s="17" customFormat="1" ht="13.5" outlineLevel="1" thickBot="1">
      <c r="A9" s="15" t="s">
        <v>86</v>
      </c>
      <c r="B9" s="15"/>
      <c r="C9" s="15"/>
      <c r="D9" s="15"/>
      <c r="E9" s="16"/>
      <c r="F9" s="16"/>
      <c r="G9" s="16"/>
      <c r="H9" s="16"/>
      <c r="I9" s="16">
        <f>SUBTOTAL(9,I10:I10)</f>
        <v>3475000</v>
      </c>
    </row>
    <row r="10" spans="1:9" ht="12.75" outlineLevel="2">
      <c r="A10" s="6" t="s">
        <v>59</v>
      </c>
      <c r="B10" s="6" t="s">
        <v>60</v>
      </c>
      <c r="C10" s="6" t="s">
        <v>61</v>
      </c>
      <c r="D10" s="6" t="s">
        <v>94</v>
      </c>
      <c r="E10" s="7"/>
      <c r="F10" s="7"/>
      <c r="G10" s="7"/>
      <c r="H10" s="7"/>
      <c r="I10" s="7">
        <v>3475000</v>
      </c>
    </row>
    <row r="11" spans="1:9" s="17" customFormat="1" ht="13.5" outlineLevel="1" thickBot="1">
      <c r="A11" s="15" t="s">
        <v>54</v>
      </c>
      <c r="B11" s="15"/>
      <c r="C11" s="14"/>
      <c r="D11" s="15"/>
      <c r="E11" s="16"/>
      <c r="F11" s="16"/>
      <c r="G11" s="16"/>
      <c r="H11" s="16"/>
      <c r="I11" s="16">
        <f>SUBTOTAL(9,I12:I15)</f>
        <v>13757500</v>
      </c>
    </row>
    <row r="12" spans="1:9" ht="12.75" outlineLevel="2">
      <c r="A12" s="6" t="s">
        <v>9</v>
      </c>
      <c r="B12" s="6" t="s">
        <v>10</v>
      </c>
      <c r="C12" s="10" t="s">
        <v>63</v>
      </c>
      <c r="D12" s="6" t="s">
        <v>43</v>
      </c>
      <c r="E12" s="7">
        <v>698402</v>
      </c>
      <c r="F12" s="7">
        <v>502520</v>
      </c>
      <c r="G12" s="7">
        <v>435026</v>
      </c>
      <c r="H12" s="7">
        <v>412482.68</v>
      </c>
      <c r="I12" s="7">
        <v>750000</v>
      </c>
    </row>
    <row r="13" spans="1:9" ht="12.75" outlineLevel="2">
      <c r="A13" s="4" t="s">
        <v>9</v>
      </c>
      <c r="B13" s="4" t="s">
        <v>10</v>
      </c>
      <c r="C13" s="10" t="s">
        <v>64</v>
      </c>
      <c r="D13" s="4" t="s">
        <v>95</v>
      </c>
      <c r="E13" s="5">
        <v>238062</v>
      </c>
      <c r="F13" s="5">
        <v>255999</v>
      </c>
      <c r="G13" s="5">
        <v>160000</v>
      </c>
      <c r="H13" s="5">
        <v>185642.29</v>
      </c>
      <c r="I13" s="5">
        <v>160000</v>
      </c>
    </row>
    <row r="14" spans="1:9" ht="24.75" customHeight="1" outlineLevel="2">
      <c r="A14" s="20" t="s">
        <v>9</v>
      </c>
      <c r="B14" s="4" t="s">
        <v>10</v>
      </c>
      <c r="C14" s="31" t="s">
        <v>65</v>
      </c>
      <c r="D14" s="19" t="s">
        <v>42</v>
      </c>
      <c r="E14" s="5">
        <v>93657</v>
      </c>
      <c r="F14" s="5">
        <v>63844</v>
      </c>
      <c r="G14" s="5">
        <v>45000</v>
      </c>
      <c r="H14" s="5">
        <v>87885.04</v>
      </c>
      <c r="I14" s="12">
        <v>35000</v>
      </c>
    </row>
    <row r="15" spans="1:9" ht="12.75" outlineLevel="2">
      <c r="A15" s="4" t="s">
        <v>9</v>
      </c>
      <c r="B15" s="4" t="s">
        <v>10</v>
      </c>
      <c r="C15" s="10" t="s">
        <v>66</v>
      </c>
      <c r="D15" s="4" t="s">
        <v>1</v>
      </c>
      <c r="E15" s="5">
        <v>1857268</v>
      </c>
      <c r="F15" s="5">
        <v>2939628</v>
      </c>
      <c r="G15" s="5">
        <v>3500000</v>
      </c>
      <c r="H15" s="5">
        <v>965376.26</v>
      </c>
      <c r="I15" s="5">
        <v>12812500</v>
      </c>
    </row>
    <row r="16" spans="1:9" s="17" customFormat="1" ht="13.5" outlineLevel="1" thickBot="1">
      <c r="A16" s="15" t="s">
        <v>53</v>
      </c>
      <c r="B16" s="15"/>
      <c r="C16" s="14"/>
      <c r="D16" s="15"/>
      <c r="E16" s="16"/>
      <c r="F16" s="16"/>
      <c r="G16" s="16"/>
      <c r="H16" s="16"/>
      <c r="I16" s="16">
        <f>SUBTOTAL(9,I17:I18)</f>
        <v>360000</v>
      </c>
    </row>
    <row r="17" spans="1:9" ht="12.75" outlineLevel="2">
      <c r="A17" s="6" t="s">
        <v>11</v>
      </c>
      <c r="B17" s="6" t="s">
        <v>12</v>
      </c>
      <c r="C17" s="10" t="s">
        <v>64</v>
      </c>
      <c r="D17" s="6" t="s">
        <v>102</v>
      </c>
      <c r="E17" s="7">
        <v>77601</v>
      </c>
      <c r="F17" s="7">
        <v>74496</v>
      </c>
      <c r="G17" s="7">
        <v>72000</v>
      </c>
      <c r="H17" s="7">
        <v>57595.39</v>
      </c>
      <c r="I17" s="7">
        <v>60000</v>
      </c>
    </row>
    <row r="18" spans="1:9" ht="12.75" outlineLevel="2">
      <c r="A18" s="4" t="s">
        <v>11</v>
      </c>
      <c r="B18" s="4" t="s">
        <v>12</v>
      </c>
      <c r="C18" s="10" t="s">
        <v>62</v>
      </c>
      <c r="D18" s="4" t="s">
        <v>101</v>
      </c>
      <c r="E18" s="5">
        <v>65136</v>
      </c>
      <c r="F18" s="5">
        <v>64119</v>
      </c>
      <c r="G18" s="5">
        <v>300000</v>
      </c>
      <c r="H18" s="5">
        <v>154291.83</v>
      </c>
      <c r="I18" s="5">
        <v>300000</v>
      </c>
    </row>
    <row r="19" spans="1:9" s="17" customFormat="1" ht="27" customHeight="1" outlineLevel="1" thickBot="1">
      <c r="A19" s="42" t="s">
        <v>52</v>
      </c>
      <c r="B19" s="43"/>
      <c r="C19" s="43"/>
      <c r="D19" s="44"/>
      <c r="E19" s="28"/>
      <c r="F19" s="28"/>
      <c r="G19" s="29"/>
      <c r="H19" s="29"/>
      <c r="I19" s="32">
        <f>SUBTOTAL(9,I20:I41)</f>
        <v>43139832</v>
      </c>
    </row>
    <row r="20" spans="1:9" ht="12.75" customHeight="1" outlineLevel="2">
      <c r="A20" s="6" t="s">
        <v>45</v>
      </c>
      <c r="B20" s="6" t="s">
        <v>13</v>
      </c>
      <c r="C20" s="10" t="s">
        <v>67</v>
      </c>
      <c r="D20" s="6" t="s">
        <v>3</v>
      </c>
      <c r="E20" s="9">
        <v>222044</v>
      </c>
      <c r="F20" s="9">
        <v>130639</v>
      </c>
      <c r="G20" s="8">
        <v>110000</v>
      </c>
      <c r="H20" s="8">
        <v>66873.58</v>
      </c>
      <c r="I20" s="8">
        <v>90000</v>
      </c>
    </row>
    <row r="21" spans="1:9" ht="12.75" outlineLevel="2">
      <c r="A21" s="4" t="s">
        <v>45</v>
      </c>
      <c r="B21" s="11" t="s">
        <v>33</v>
      </c>
      <c r="C21" s="10" t="s">
        <v>68</v>
      </c>
      <c r="D21" s="11" t="s">
        <v>103</v>
      </c>
      <c r="E21" s="5">
        <v>15340654</v>
      </c>
      <c r="F21" s="5">
        <v>16419574</v>
      </c>
      <c r="G21" s="5">
        <v>16928654</v>
      </c>
      <c r="H21" s="5">
        <v>12778320.3</v>
      </c>
      <c r="I21" s="5">
        <v>17050000</v>
      </c>
    </row>
    <row r="22" spans="1:9" ht="12.75" outlineLevel="2">
      <c r="A22" s="4" t="s">
        <v>45</v>
      </c>
      <c r="B22" s="11" t="s">
        <v>33</v>
      </c>
      <c r="C22" s="10" t="s">
        <v>68</v>
      </c>
      <c r="D22" s="11" t="s">
        <v>110</v>
      </c>
      <c r="E22" s="5">
        <v>1644303</v>
      </c>
      <c r="F22" s="5">
        <v>1852550</v>
      </c>
      <c r="G22" s="5">
        <v>2050000</v>
      </c>
      <c r="H22" s="5">
        <v>1143197.91</v>
      </c>
      <c r="I22" s="5">
        <v>1450000</v>
      </c>
    </row>
    <row r="23" spans="1:9" ht="12.75" outlineLevel="2">
      <c r="A23" s="4" t="s">
        <v>45</v>
      </c>
      <c r="B23" s="11" t="s">
        <v>33</v>
      </c>
      <c r="C23" s="10" t="s">
        <v>69</v>
      </c>
      <c r="D23" s="4" t="s">
        <v>104</v>
      </c>
      <c r="E23" s="5">
        <v>55377</v>
      </c>
      <c r="F23" s="5">
        <v>101976</v>
      </c>
      <c r="G23" s="5">
        <v>100000</v>
      </c>
      <c r="H23" s="5">
        <v>54673.55</v>
      </c>
      <c r="I23" s="5">
        <v>70000</v>
      </c>
    </row>
    <row r="24" spans="1:9" ht="12.75" outlineLevel="2">
      <c r="A24" s="4" t="s">
        <v>45</v>
      </c>
      <c r="B24" s="11" t="s">
        <v>33</v>
      </c>
      <c r="C24" s="10" t="s">
        <v>69</v>
      </c>
      <c r="D24" s="4" t="s">
        <v>111</v>
      </c>
      <c r="E24" s="5">
        <v>511917</v>
      </c>
      <c r="F24" s="5">
        <v>508722</v>
      </c>
      <c r="G24" s="5">
        <v>450000</v>
      </c>
      <c r="H24" s="5">
        <v>826031.92</v>
      </c>
      <c r="I24" s="5">
        <v>1050000</v>
      </c>
    </row>
    <row r="25" spans="1:9" ht="12.75" outlineLevel="2">
      <c r="A25" s="4" t="s">
        <v>45</v>
      </c>
      <c r="B25" s="11" t="s">
        <v>33</v>
      </c>
      <c r="C25" s="10" t="s">
        <v>70</v>
      </c>
      <c r="D25" s="4" t="s">
        <v>105</v>
      </c>
      <c r="E25" s="5">
        <v>4259</v>
      </c>
      <c r="F25" s="5">
        <v>4650</v>
      </c>
      <c r="G25" s="5">
        <v>4500</v>
      </c>
      <c r="H25" s="5">
        <v>3377.36</v>
      </c>
      <c r="I25" s="5">
        <v>4500</v>
      </c>
    </row>
    <row r="26" spans="1:9" ht="12.75" outlineLevel="2">
      <c r="A26" s="4" t="s">
        <v>45</v>
      </c>
      <c r="B26" s="11" t="s">
        <v>33</v>
      </c>
      <c r="C26" s="10" t="s">
        <v>71</v>
      </c>
      <c r="D26" s="4" t="s">
        <v>106</v>
      </c>
      <c r="E26" s="5">
        <v>275902</v>
      </c>
      <c r="F26" s="5">
        <v>364350</v>
      </c>
      <c r="G26" s="5">
        <v>310000</v>
      </c>
      <c r="H26" s="5">
        <v>369183.9</v>
      </c>
      <c r="I26" s="5">
        <v>350000</v>
      </c>
    </row>
    <row r="27" spans="1:9" ht="12.75" outlineLevel="2">
      <c r="A27" s="4" t="s">
        <v>45</v>
      </c>
      <c r="B27" s="11" t="s">
        <v>33</v>
      </c>
      <c r="C27" s="10" t="s">
        <v>71</v>
      </c>
      <c r="D27" s="4" t="s">
        <v>112</v>
      </c>
      <c r="E27" s="5">
        <v>255754</v>
      </c>
      <c r="F27" s="5">
        <v>247914</v>
      </c>
      <c r="G27" s="5">
        <v>200000</v>
      </c>
      <c r="H27" s="5">
        <v>291359.52</v>
      </c>
      <c r="I27" s="5">
        <v>250000</v>
      </c>
    </row>
    <row r="28" spans="1:9" ht="12.75" outlineLevel="2">
      <c r="A28" s="4" t="s">
        <v>45</v>
      </c>
      <c r="B28" s="11" t="s">
        <v>33</v>
      </c>
      <c r="C28" s="10" t="s">
        <v>72</v>
      </c>
      <c r="D28" s="4" t="s">
        <v>113</v>
      </c>
      <c r="E28" s="5">
        <v>336116</v>
      </c>
      <c r="F28" s="5">
        <v>183919</v>
      </c>
      <c r="G28" s="5">
        <v>200000</v>
      </c>
      <c r="H28" s="5">
        <v>143667.59</v>
      </c>
      <c r="I28" s="5">
        <v>180000</v>
      </c>
    </row>
    <row r="29" spans="1:9" ht="12.75" outlineLevel="2">
      <c r="A29" s="4" t="s">
        <v>45</v>
      </c>
      <c r="B29" s="11" t="s">
        <v>33</v>
      </c>
      <c r="C29" s="10" t="s">
        <v>73</v>
      </c>
      <c r="D29" s="4" t="s">
        <v>114</v>
      </c>
      <c r="E29" s="5">
        <v>46352</v>
      </c>
      <c r="F29" s="5">
        <v>54986</v>
      </c>
      <c r="G29" s="5">
        <v>51000</v>
      </c>
      <c r="H29" s="5">
        <v>46360.67</v>
      </c>
      <c r="I29" s="5">
        <v>51000</v>
      </c>
    </row>
    <row r="30" spans="1:9" ht="12.75" outlineLevel="2">
      <c r="A30" s="4" t="s">
        <v>45</v>
      </c>
      <c r="B30" s="11" t="s">
        <v>33</v>
      </c>
      <c r="C30" s="10" t="s">
        <v>74</v>
      </c>
      <c r="D30" s="4" t="s">
        <v>115</v>
      </c>
      <c r="E30" s="5">
        <v>927041</v>
      </c>
      <c r="F30" s="5">
        <v>992268</v>
      </c>
      <c r="G30" s="5">
        <v>940000</v>
      </c>
      <c r="H30" s="5">
        <v>617072.6</v>
      </c>
      <c r="I30" s="5">
        <v>900000</v>
      </c>
    </row>
    <row r="31" spans="1:9" ht="12.75" outlineLevel="2">
      <c r="A31" s="4" t="s">
        <v>45</v>
      </c>
      <c r="B31" s="11" t="s">
        <v>33</v>
      </c>
      <c r="C31" s="10" t="s">
        <v>75</v>
      </c>
      <c r="D31" s="4" t="s">
        <v>107</v>
      </c>
      <c r="E31" s="5">
        <v>161973</v>
      </c>
      <c r="F31" s="5">
        <v>113403</v>
      </c>
      <c r="G31" s="5">
        <v>80000</v>
      </c>
      <c r="H31" s="5">
        <v>66240.25</v>
      </c>
      <c r="I31" s="5">
        <v>85000</v>
      </c>
    </row>
    <row r="32" spans="1:9" ht="12.75" outlineLevel="2">
      <c r="A32" s="4" t="s">
        <v>45</v>
      </c>
      <c r="B32" s="11" t="s">
        <v>33</v>
      </c>
      <c r="C32" s="10" t="s">
        <v>75</v>
      </c>
      <c r="D32" s="4" t="s">
        <v>116</v>
      </c>
      <c r="E32" s="5">
        <v>608418</v>
      </c>
      <c r="F32" s="5">
        <v>703067</v>
      </c>
      <c r="G32" s="5">
        <v>560000</v>
      </c>
      <c r="H32" s="5">
        <v>419678.8</v>
      </c>
      <c r="I32" s="5">
        <v>560000</v>
      </c>
    </row>
    <row r="33" spans="1:9" ht="12.75" outlineLevel="2">
      <c r="A33" s="4" t="s">
        <v>45</v>
      </c>
      <c r="B33" s="11" t="s">
        <v>33</v>
      </c>
      <c r="C33" s="10" t="s">
        <v>76</v>
      </c>
      <c r="D33" s="4" t="s">
        <v>109</v>
      </c>
      <c r="E33" s="5">
        <v>16492</v>
      </c>
      <c r="F33" s="5">
        <v>20225</v>
      </c>
      <c r="G33" s="5">
        <v>25000</v>
      </c>
      <c r="H33" s="5">
        <v>8624</v>
      </c>
      <c r="I33" s="5">
        <v>20000</v>
      </c>
    </row>
    <row r="34" spans="1:9" ht="12.75" outlineLevel="2">
      <c r="A34" s="4" t="s">
        <v>45</v>
      </c>
      <c r="B34" s="11" t="s">
        <v>33</v>
      </c>
      <c r="C34" s="10" t="s">
        <v>76</v>
      </c>
      <c r="D34" s="4" t="s">
        <v>123</v>
      </c>
      <c r="E34" s="5">
        <v>3452</v>
      </c>
      <c r="F34" s="5">
        <v>798</v>
      </c>
      <c r="G34" s="5">
        <v>2000</v>
      </c>
      <c r="H34" s="5">
        <v>4016.13</v>
      </c>
      <c r="I34" s="5">
        <v>4000</v>
      </c>
    </row>
    <row r="35" spans="1:9" ht="12.75" outlineLevel="2">
      <c r="A35" s="4" t="s">
        <v>45</v>
      </c>
      <c r="B35" s="11" t="s">
        <v>33</v>
      </c>
      <c r="C35" s="10" t="s">
        <v>77</v>
      </c>
      <c r="D35" s="4" t="s">
        <v>108</v>
      </c>
      <c r="E35" s="5">
        <v>196325</v>
      </c>
      <c r="F35" s="5">
        <v>35868</v>
      </c>
      <c r="G35" s="5">
        <v>50000</v>
      </c>
      <c r="H35" s="5">
        <v>75454.07</v>
      </c>
      <c r="I35" s="5">
        <v>50000</v>
      </c>
    </row>
    <row r="36" spans="1:9" ht="12.75" outlineLevel="2">
      <c r="A36" s="4" t="s">
        <v>45</v>
      </c>
      <c r="B36" s="11" t="s">
        <v>33</v>
      </c>
      <c r="C36" s="10" t="s">
        <v>77</v>
      </c>
      <c r="D36" s="4" t="s">
        <v>117</v>
      </c>
      <c r="E36" s="5">
        <v>116237</v>
      </c>
      <c r="F36" s="5">
        <v>104965</v>
      </c>
      <c r="G36" s="5">
        <v>90000</v>
      </c>
      <c r="H36" s="5">
        <v>86665.74</v>
      </c>
      <c r="I36" s="5">
        <v>90000</v>
      </c>
    </row>
    <row r="37" spans="1:9" ht="12.75" outlineLevel="2">
      <c r="A37" s="4" t="s">
        <v>45</v>
      </c>
      <c r="B37" s="4" t="s">
        <v>14</v>
      </c>
      <c r="C37" s="10" t="s">
        <v>78</v>
      </c>
      <c r="D37" s="4" t="s">
        <v>4</v>
      </c>
      <c r="E37" s="5">
        <v>997516</v>
      </c>
      <c r="F37" s="5">
        <v>869687</v>
      </c>
      <c r="G37" s="5">
        <v>860000</v>
      </c>
      <c r="H37" s="5">
        <v>571614.02</v>
      </c>
      <c r="I37" s="5">
        <v>800000</v>
      </c>
    </row>
    <row r="38" spans="1:9" ht="12.75" outlineLevel="2">
      <c r="A38" s="4" t="s">
        <v>45</v>
      </c>
      <c r="B38" s="4" t="s">
        <v>14</v>
      </c>
      <c r="C38" s="10" t="s">
        <v>79</v>
      </c>
      <c r="D38" s="4" t="s">
        <v>5</v>
      </c>
      <c r="E38" s="5">
        <v>561402</v>
      </c>
      <c r="F38" s="5">
        <v>834744</v>
      </c>
      <c r="G38" s="5">
        <v>595000</v>
      </c>
      <c r="H38" s="5">
        <v>887311.76</v>
      </c>
      <c r="I38" s="5">
        <v>850000</v>
      </c>
    </row>
    <row r="39" spans="1:9" ht="25.5" customHeight="1" outlineLevel="2">
      <c r="A39" s="20" t="s">
        <v>45</v>
      </c>
      <c r="B39" s="4" t="s">
        <v>14</v>
      </c>
      <c r="C39" s="10" t="s">
        <v>80</v>
      </c>
      <c r="D39" s="19" t="s">
        <v>44</v>
      </c>
      <c r="E39" s="5">
        <v>99480</v>
      </c>
      <c r="F39" s="5">
        <v>53091</v>
      </c>
      <c r="G39" s="5">
        <v>50000</v>
      </c>
      <c r="H39" s="5">
        <v>39630</v>
      </c>
      <c r="I39" s="12">
        <v>50000</v>
      </c>
    </row>
    <row r="40" spans="1:9" ht="12.75" outlineLevel="2">
      <c r="A40" s="4" t="s">
        <v>45</v>
      </c>
      <c r="B40" s="4" t="s">
        <v>15</v>
      </c>
      <c r="C40" s="10" t="s">
        <v>83</v>
      </c>
      <c r="D40" s="4" t="s">
        <v>6</v>
      </c>
      <c r="E40" s="5">
        <v>12969848</v>
      </c>
      <c r="F40" s="5">
        <v>12579588</v>
      </c>
      <c r="G40" s="5">
        <v>14371919</v>
      </c>
      <c r="H40" s="5">
        <v>8829845</v>
      </c>
      <c r="I40" s="5">
        <v>18485332</v>
      </c>
    </row>
    <row r="41" spans="1:9" ht="12.75" outlineLevel="2">
      <c r="A41" s="4" t="s">
        <v>45</v>
      </c>
      <c r="B41" s="4" t="s">
        <v>15</v>
      </c>
      <c r="C41" s="10" t="s">
        <v>84</v>
      </c>
      <c r="D41" s="4" t="s">
        <v>7</v>
      </c>
      <c r="E41" s="5">
        <v>256819</v>
      </c>
      <c r="F41" s="5">
        <v>1295255</v>
      </c>
      <c r="G41" s="5">
        <v>750000</v>
      </c>
      <c r="H41" s="5">
        <v>512019.88</v>
      </c>
      <c r="I41" s="5">
        <v>700000</v>
      </c>
    </row>
    <row r="42" spans="1:10" s="17" customFormat="1" ht="13.5" outlineLevel="1" thickBot="1">
      <c r="A42" s="15" t="s">
        <v>51</v>
      </c>
      <c r="B42" s="15"/>
      <c r="C42" s="14"/>
      <c r="D42" s="15"/>
      <c r="E42" s="16"/>
      <c r="F42" s="16"/>
      <c r="G42" s="16"/>
      <c r="H42" s="16"/>
      <c r="I42" s="16">
        <f>SUBTOTAL(9,I43:I45)</f>
        <v>20701988</v>
      </c>
      <c r="J42" s="27"/>
    </row>
    <row r="43" spans="1:10" ht="12.75" outlineLevel="2">
      <c r="A43" s="6" t="s">
        <v>16</v>
      </c>
      <c r="B43" s="6" t="s">
        <v>17</v>
      </c>
      <c r="C43" s="10" t="s">
        <v>85</v>
      </c>
      <c r="D43" s="6" t="s">
        <v>118</v>
      </c>
      <c r="E43" s="7">
        <v>20309891</v>
      </c>
      <c r="F43" s="7">
        <v>18716474</v>
      </c>
      <c r="G43" s="7">
        <v>19571434</v>
      </c>
      <c r="H43" s="7">
        <v>16564045</v>
      </c>
      <c r="I43" s="7">
        <v>19413200</v>
      </c>
      <c r="J43" s="2"/>
    </row>
    <row r="44" spans="1:9" ht="12.75" outlineLevel="2">
      <c r="A44" s="4" t="s">
        <v>16</v>
      </c>
      <c r="B44" s="4" t="s">
        <v>58</v>
      </c>
      <c r="C44" s="10" t="s">
        <v>85</v>
      </c>
      <c r="D44" s="4" t="s">
        <v>119</v>
      </c>
      <c r="E44" s="5">
        <v>3565743</v>
      </c>
      <c r="F44" s="5">
        <v>3513017</v>
      </c>
      <c r="G44" s="5">
        <v>3133728</v>
      </c>
      <c r="H44" s="5">
        <v>2454363</v>
      </c>
      <c r="I44" s="21">
        <v>1238788</v>
      </c>
    </row>
    <row r="45" spans="1:9" ht="12.75" outlineLevel="2">
      <c r="A45" s="4" t="s">
        <v>16</v>
      </c>
      <c r="B45" s="4" t="s">
        <v>18</v>
      </c>
      <c r="C45" s="10" t="s">
        <v>81</v>
      </c>
      <c r="D45" s="4" t="s">
        <v>8</v>
      </c>
      <c r="E45" s="5">
        <v>86458</v>
      </c>
      <c r="F45" s="5">
        <v>68850</v>
      </c>
      <c r="G45" s="5">
        <v>50000</v>
      </c>
      <c r="H45" s="5">
        <v>80545.49</v>
      </c>
      <c r="I45" s="5">
        <v>50000</v>
      </c>
    </row>
    <row r="46" spans="1:9" s="17" customFormat="1" ht="13.5" outlineLevel="1" thickBot="1">
      <c r="A46" s="15" t="s">
        <v>50</v>
      </c>
      <c r="B46" s="15"/>
      <c r="C46" s="14"/>
      <c r="D46" s="15"/>
      <c r="E46" s="16"/>
      <c r="F46" s="16"/>
      <c r="G46" s="16"/>
      <c r="H46" s="16"/>
      <c r="I46" s="16">
        <f>SUBTOTAL(9,I47:I54)</f>
        <v>1273479</v>
      </c>
    </row>
    <row r="47" spans="1:9" ht="12.75" outlineLevel="2">
      <c r="A47" s="6" t="s">
        <v>19</v>
      </c>
      <c r="B47" s="6" t="s">
        <v>20</v>
      </c>
      <c r="C47" s="10" t="s">
        <v>64</v>
      </c>
      <c r="D47" s="6" t="s">
        <v>96</v>
      </c>
      <c r="E47" s="7">
        <v>44379</v>
      </c>
      <c r="F47" s="7">
        <v>32364</v>
      </c>
      <c r="G47" s="7">
        <v>35842</v>
      </c>
      <c r="H47" s="7">
        <v>28555.38</v>
      </c>
      <c r="I47" s="7">
        <v>37643</v>
      </c>
    </row>
    <row r="48" spans="1:9" ht="12.75" outlineLevel="2">
      <c r="A48" s="4" t="s">
        <v>19</v>
      </c>
      <c r="B48" s="4" t="s">
        <v>20</v>
      </c>
      <c r="C48" s="10" t="s">
        <v>82</v>
      </c>
      <c r="D48" s="4" t="s">
        <v>90</v>
      </c>
      <c r="E48" s="5">
        <v>145074</v>
      </c>
      <c r="F48" s="5">
        <v>292647</v>
      </c>
      <c r="G48" s="5">
        <v>275217</v>
      </c>
      <c r="H48" s="5">
        <v>233971.29</v>
      </c>
      <c r="I48" s="5">
        <v>269890</v>
      </c>
    </row>
    <row r="49" spans="1:9" ht="12.75" outlineLevel="2">
      <c r="A49" s="4" t="s">
        <v>19</v>
      </c>
      <c r="B49" s="4" t="s">
        <v>40</v>
      </c>
      <c r="C49" s="10" t="s">
        <v>64</v>
      </c>
      <c r="D49" s="4" t="s">
        <v>97</v>
      </c>
      <c r="E49" s="5">
        <v>51892</v>
      </c>
      <c r="F49" s="5">
        <v>80967</v>
      </c>
      <c r="G49" s="5">
        <v>63983</v>
      </c>
      <c r="H49" s="5">
        <v>62366.12</v>
      </c>
      <c r="I49" s="5">
        <v>11524</v>
      </c>
    </row>
    <row r="50" spans="1:9" ht="12.75" outlineLevel="2">
      <c r="A50" s="4" t="s">
        <v>19</v>
      </c>
      <c r="B50" s="4" t="s">
        <v>40</v>
      </c>
      <c r="C50" s="10" t="s">
        <v>82</v>
      </c>
      <c r="D50" s="4" t="s">
        <v>91</v>
      </c>
      <c r="E50" s="5">
        <v>977327</v>
      </c>
      <c r="F50" s="5">
        <v>959189</v>
      </c>
      <c r="G50" s="5">
        <v>920568</v>
      </c>
      <c r="H50" s="5">
        <v>667831.4</v>
      </c>
      <c r="I50" s="5">
        <v>843022</v>
      </c>
    </row>
    <row r="51" spans="1:9" ht="12.75" outlineLevel="2">
      <c r="A51" s="4" t="s">
        <v>19</v>
      </c>
      <c r="B51" s="4" t="s">
        <v>41</v>
      </c>
      <c r="C51" s="10" t="s">
        <v>64</v>
      </c>
      <c r="D51" s="4" t="s">
        <v>98</v>
      </c>
      <c r="E51" s="5"/>
      <c r="F51" s="5"/>
      <c r="G51" s="5"/>
      <c r="H51" s="5"/>
      <c r="I51" s="5">
        <v>39000</v>
      </c>
    </row>
    <row r="52" spans="1:9" ht="12.75" outlineLevel="2">
      <c r="A52" s="4" t="s">
        <v>19</v>
      </c>
      <c r="B52" s="4" t="s">
        <v>41</v>
      </c>
      <c r="C52" s="10" t="s">
        <v>82</v>
      </c>
      <c r="D52" s="4" t="s">
        <v>92</v>
      </c>
      <c r="E52" s="5"/>
      <c r="F52" s="5"/>
      <c r="G52" s="5"/>
      <c r="H52" s="5"/>
      <c r="I52" s="5">
        <v>40000</v>
      </c>
    </row>
    <row r="53" spans="1:9" ht="12.75" outlineLevel="2">
      <c r="A53" s="4" t="s">
        <v>19</v>
      </c>
      <c r="B53" s="4" t="s">
        <v>21</v>
      </c>
      <c r="C53" s="10" t="s">
        <v>64</v>
      </c>
      <c r="D53" s="4" t="s">
        <v>99</v>
      </c>
      <c r="E53" s="5">
        <v>23367</v>
      </c>
      <c r="F53" s="5">
        <v>19195</v>
      </c>
      <c r="G53" s="5">
        <v>18190</v>
      </c>
      <c r="H53" s="5">
        <v>16152.25</v>
      </c>
      <c r="I53" s="5">
        <v>17400</v>
      </c>
    </row>
    <row r="54" spans="1:9" ht="12.75" outlineLevel="2">
      <c r="A54" s="4" t="s">
        <v>19</v>
      </c>
      <c r="B54" s="4" t="s">
        <v>37</v>
      </c>
      <c r="C54" s="10" t="s">
        <v>62</v>
      </c>
      <c r="D54" s="4" t="s">
        <v>120</v>
      </c>
      <c r="E54" s="5">
        <v>12625</v>
      </c>
      <c r="F54" s="5">
        <v>16012</v>
      </c>
      <c r="G54" s="5">
        <v>16500</v>
      </c>
      <c r="H54" s="5">
        <v>13563.02</v>
      </c>
      <c r="I54" s="5">
        <v>15000</v>
      </c>
    </row>
    <row r="55" spans="1:9" s="17" customFormat="1" ht="13.5" outlineLevel="1" thickBot="1">
      <c r="A55" s="15" t="s">
        <v>49</v>
      </c>
      <c r="B55" s="15"/>
      <c r="C55" s="14"/>
      <c r="D55" s="15"/>
      <c r="E55" s="16"/>
      <c r="F55" s="16"/>
      <c r="G55" s="16"/>
      <c r="H55" s="16"/>
      <c r="I55" s="16">
        <f>SUBTOTAL(9,I56:I56)</f>
        <v>20000</v>
      </c>
    </row>
    <row r="56" spans="1:9" ht="12.75" outlineLevel="2">
      <c r="A56" s="6" t="s">
        <v>36</v>
      </c>
      <c r="B56" s="6" t="s">
        <v>38</v>
      </c>
      <c r="C56" s="10" t="s">
        <v>82</v>
      </c>
      <c r="D56" s="6" t="s">
        <v>121</v>
      </c>
      <c r="E56" s="7">
        <v>18233</v>
      </c>
      <c r="F56" s="7">
        <v>23210</v>
      </c>
      <c r="G56" s="7">
        <v>23000</v>
      </c>
      <c r="H56" s="7">
        <v>17822.93</v>
      </c>
      <c r="I56" s="7">
        <v>20000</v>
      </c>
    </row>
    <row r="57" spans="1:9" s="17" customFormat="1" ht="13.5" outlineLevel="1" thickBot="1">
      <c r="A57" s="15" t="s">
        <v>48</v>
      </c>
      <c r="B57" s="15"/>
      <c r="C57" s="14"/>
      <c r="D57" s="15"/>
      <c r="E57" s="16"/>
      <c r="F57" s="16"/>
      <c r="G57" s="16"/>
      <c r="H57" s="16"/>
      <c r="I57" s="16">
        <f>SUBTOTAL(9,I58:I59)</f>
        <v>55500</v>
      </c>
    </row>
    <row r="58" spans="1:9" ht="12.75" outlineLevel="2">
      <c r="A58" s="6" t="s">
        <v>39</v>
      </c>
      <c r="B58" s="6" t="s">
        <v>22</v>
      </c>
      <c r="C58" s="10" t="s">
        <v>64</v>
      </c>
      <c r="D58" s="6" t="s">
        <v>100</v>
      </c>
      <c r="E58" s="7">
        <v>6937</v>
      </c>
      <c r="F58" s="7">
        <v>21835</v>
      </c>
      <c r="G58" s="7">
        <v>26000</v>
      </c>
      <c r="H58" s="7">
        <v>21589.84</v>
      </c>
      <c r="I58" s="7">
        <v>30000</v>
      </c>
    </row>
    <row r="59" spans="1:9" ht="12.75" outlineLevel="2">
      <c r="A59" s="4" t="s">
        <v>39</v>
      </c>
      <c r="B59" s="4" t="s">
        <v>22</v>
      </c>
      <c r="C59" s="10" t="s">
        <v>82</v>
      </c>
      <c r="D59" s="4" t="s">
        <v>93</v>
      </c>
      <c r="E59" s="5">
        <v>30885</v>
      </c>
      <c r="F59" s="5">
        <v>25805</v>
      </c>
      <c r="G59" s="5">
        <v>25500</v>
      </c>
      <c r="H59" s="5">
        <v>20680</v>
      </c>
      <c r="I59" s="5">
        <v>25500</v>
      </c>
    </row>
    <row r="60" spans="1:9" s="17" customFormat="1" ht="13.5" outlineLevel="1" thickBot="1">
      <c r="A60" s="30" t="s">
        <v>47</v>
      </c>
      <c r="B60" s="15"/>
      <c r="C60" s="14"/>
      <c r="D60" s="15"/>
      <c r="E60" s="16"/>
      <c r="F60" s="16"/>
      <c r="G60" s="16"/>
      <c r="H60" s="16"/>
      <c r="I60" s="16">
        <f>SUBTOTAL(9,I61:I62)</f>
        <v>1185500</v>
      </c>
    </row>
    <row r="61" spans="1:9" ht="12.75" outlineLevel="2">
      <c r="A61" s="6" t="s">
        <v>23</v>
      </c>
      <c r="B61" s="6" t="s">
        <v>24</v>
      </c>
      <c r="C61" s="10" t="s">
        <v>82</v>
      </c>
      <c r="D61" s="6" t="s">
        <v>2</v>
      </c>
      <c r="E61" s="7">
        <v>185500</v>
      </c>
      <c r="F61" s="7">
        <v>185500</v>
      </c>
      <c r="G61" s="7">
        <v>185500</v>
      </c>
      <c r="H61" s="7">
        <v>92750</v>
      </c>
      <c r="I61" s="7">
        <v>185500</v>
      </c>
    </row>
    <row r="62" spans="1:9" ht="12.75" outlineLevel="2">
      <c r="A62" s="4" t="s">
        <v>23</v>
      </c>
      <c r="B62" s="4" t="s">
        <v>25</v>
      </c>
      <c r="C62" s="10" t="s">
        <v>62</v>
      </c>
      <c r="D62" s="4" t="s">
        <v>122</v>
      </c>
      <c r="E62" s="5">
        <v>1006739</v>
      </c>
      <c r="F62" s="5">
        <v>1064074</v>
      </c>
      <c r="G62" s="5">
        <v>1140000</v>
      </c>
      <c r="H62" s="5">
        <v>801965.24</v>
      </c>
      <c r="I62" s="5">
        <v>1000000</v>
      </c>
    </row>
    <row r="64" spans="4:9" s="37" customFormat="1" ht="12.75">
      <c r="D64" s="37" t="s">
        <v>133</v>
      </c>
      <c r="E64" s="38"/>
      <c r="F64" s="38"/>
      <c r="G64" s="38"/>
      <c r="H64" s="38"/>
      <c r="I64" s="38">
        <f>SUM(I20:I39)</f>
        <v>23954500</v>
      </c>
    </row>
    <row r="65" spans="4:10" s="37" customFormat="1" ht="12.75">
      <c r="D65" s="39" t="s">
        <v>134</v>
      </c>
      <c r="E65" s="38"/>
      <c r="F65" s="38"/>
      <c r="G65" s="38"/>
      <c r="H65" s="38"/>
      <c r="I65" s="38">
        <f>SUM(I40:I41)</f>
        <v>19185332</v>
      </c>
      <c r="J65" s="38"/>
    </row>
    <row r="66" spans="4:9" s="37" customFormat="1" ht="12.75">
      <c r="D66" s="39" t="s">
        <v>135</v>
      </c>
      <c r="E66" s="38"/>
      <c r="F66" s="38"/>
      <c r="G66" s="38"/>
      <c r="H66" s="38"/>
      <c r="I66" s="38">
        <f>SUM(I12:I15)</f>
        <v>13757500</v>
      </c>
    </row>
    <row r="67" spans="4:9" s="37" customFormat="1" ht="12.75">
      <c r="D67" s="39" t="s">
        <v>136</v>
      </c>
      <c r="E67" s="38"/>
      <c r="F67" s="38"/>
      <c r="G67" s="38"/>
      <c r="H67" s="38"/>
      <c r="I67" s="38">
        <f>SUM(I43:I44)</f>
        <v>20651988</v>
      </c>
    </row>
    <row r="68" spans="4:10" s="37" customFormat="1" ht="12.75">
      <c r="D68" s="39" t="s">
        <v>126</v>
      </c>
      <c r="E68" s="38"/>
      <c r="F68" s="38"/>
      <c r="G68" s="38"/>
      <c r="H68" s="38"/>
      <c r="I68" s="38">
        <f>I69-I70</f>
        <v>6421979</v>
      </c>
      <c r="J68" s="38"/>
    </row>
    <row r="69" spans="5:9" s="37" customFormat="1" ht="12.75">
      <c r="E69" s="38"/>
      <c r="F69" s="38"/>
      <c r="G69" s="38"/>
      <c r="H69" s="38"/>
      <c r="I69" s="38">
        <f>I6</f>
        <v>83971299</v>
      </c>
    </row>
    <row r="70" spans="5:10" s="40" customFormat="1" ht="12.75">
      <c r="E70" s="41"/>
      <c r="F70" s="41"/>
      <c r="G70" s="41"/>
      <c r="H70" s="41"/>
      <c r="I70" s="41">
        <f>SUM(I64:I67)</f>
        <v>77549320</v>
      </c>
      <c r="J70" s="41"/>
    </row>
    <row r="71" spans="5:9" s="35" customFormat="1" ht="12.75">
      <c r="E71" s="36"/>
      <c r="F71" s="36"/>
      <c r="G71" s="36"/>
      <c r="H71" s="36"/>
      <c r="I71" s="36"/>
    </row>
    <row r="72" spans="5:9" s="35" customFormat="1" ht="12.75">
      <c r="E72" s="36"/>
      <c r="F72" s="36"/>
      <c r="G72" s="36"/>
      <c r="H72" s="36"/>
      <c r="I72" s="36"/>
    </row>
    <row r="73" spans="5:9" s="35" customFormat="1" ht="12.75">
      <c r="E73" s="36"/>
      <c r="F73" s="36"/>
      <c r="G73" s="36"/>
      <c r="H73" s="36"/>
      <c r="I73" s="36"/>
    </row>
    <row r="74" spans="5:9" s="35" customFormat="1" ht="12.75">
      <c r="E74" s="36"/>
      <c r="F74" s="36"/>
      <c r="G74" s="36"/>
      <c r="H74" s="36"/>
      <c r="I74" s="36"/>
    </row>
    <row r="75" spans="5:9" s="35" customFormat="1" ht="12.75">
      <c r="E75" s="36"/>
      <c r="F75" s="36"/>
      <c r="G75" s="36"/>
      <c r="H75" s="36"/>
      <c r="I75" s="36"/>
    </row>
    <row r="76" spans="5:9" s="35" customFormat="1" ht="12.75">
      <c r="E76" s="36"/>
      <c r="F76" s="36"/>
      <c r="G76" s="36"/>
      <c r="H76" s="36"/>
      <c r="I76" s="36"/>
    </row>
  </sheetData>
  <mergeCells count="1">
    <mergeCell ref="A19:D19"/>
  </mergeCells>
  <printOptions/>
  <pageMargins left="0.7874015748031497" right="0.7874015748031497" top="0.5905511811023623" bottom="0.3937007874015748" header="0.5118110236220472" footer="0.31496062992125984"/>
  <pageSetup horizontalDpi="600" verticalDpi="600" orientation="portrait" paperSize="9" scale="93" r:id="rId1"/>
  <headerFooter alignWithMargins="0">
    <oddHeader>&amp;CPlan dochodów własnych na 2004r.</oddHead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74"/>
  <sheetViews>
    <sheetView workbookViewId="0" topLeftCell="A1">
      <selection activeCell="I68" sqref="I68"/>
    </sheetView>
  </sheetViews>
  <sheetFormatPr defaultColWidth="9.00390625" defaultRowHeight="12.75" outlineLevelRow="2"/>
  <cols>
    <col min="1" max="1" width="3.875" style="1" customWidth="1"/>
    <col min="2" max="3" width="5.875" style="1" hidden="1" customWidth="1"/>
    <col min="4" max="4" width="76.25390625" style="1" customWidth="1"/>
    <col min="5" max="5" width="10.75390625" style="2" hidden="1" customWidth="1"/>
    <col min="6" max="6" width="10.875" style="2" hidden="1" customWidth="1"/>
    <col min="7" max="7" width="10.75390625" style="2" hidden="1" customWidth="1"/>
    <col min="8" max="8" width="2.25390625" style="2" hidden="1" customWidth="1"/>
    <col min="9" max="9" width="10.625" style="2" customWidth="1"/>
    <col min="10" max="10" width="10.875" style="1" customWidth="1"/>
    <col min="11" max="11" width="10.75390625" style="1" bestFit="1" customWidth="1"/>
    <col min="12" max="16384" width="9.125" style="1" customWidth="1"/>
  </cols>
  <sheetData>
    <row r="1" ht="15">
      <c r="I1" s="18" t="s">
        <v>87</v>
      </c>
    </row>
    <row r="2" ht="15">
      <c r="I2" s="18" t="s">
        <v>88</v>
      </c>
    </row>
    <row r="3" ht="15">
      <c r="I3" s="18" t="s">
        <v>89</v>
      </c>
    </row>
    <row r="4" ht="15">
      <c r="I4" s="18"/>
    </row>
    <row r="5" spans="1:9" s="3" customFormat="1" ht="12.75">
      <c r="A5" s="22" t="s">
        <v>26</v>
      </c>
      <c r="B5" s="22" t="s">
        <v>27</v>
      </c>
      <c r="C5" s="22" t="s">
        <v>28</v>
      </c>
      <c r="D5" s="22" t="s">
        <v>46</v>
      </c>
      <c r="E5" s="23" t="s">
        <v>30</v>
      </c>
      <c r="F5" s="23" t="s">
        <v>31</v>
      </c>
      <c r="G5" s="23" t="s">
        <v>32</v>
      </c>
      <c r="H5" s="23" t="s">
        <v>29</v>
      </c>
      <c r="I5" s="23" t="s">
        <v>57</v>
      </c>
    </row>
    <row r="6" spans="1:9" s="13" customFormat="1" ht="13.5" thickBot="1">
      <c r="A6" s="24" t="s">
        <v>56</v>
      </c>
      <c r="B6" s="24"/>
      <c r="C6" s="24"/>
      <c r="E6" s="25"/>
      <c r="F6" s="25"/>
      <c r="G6" s="25"/>
      <c r="H6" s="25"/>
      <c r="I6" s="25">
        <f>SUBTOTAL(9,I8:I62)</f>
        <v>82721299</v>
      </c>
    </row>
    <row r="7" spans="1:9" s="17" customFormat="1" ht="14.25" outlineLevel="1" thickBot="1" thickTop="1">
      <c r="A7" s="26" t="s">
        <v>55</v>
      </c>
      <c r="B7" s="26"/>
      <c r="C7" s="26"/>
      <c r="E7" s="27"/>
      <c r="F7" s="27"/>
      <c r="G7" s="27"/>
      <c r="H7" s="27"/>
      <c r="I7" s="27">
        <f>SUBTOTAL(9,I8:I8)</f>
        <v>2500</v>
      </c>
    </row>
    <row r="8" spans="1:9" ht="12.75" outlineLevel="2">
      <c r="A8" s="10" t="s">
        <v>34</v>
      </c>
      <c r="B8" s="10" t="s">
        <v>35</v>
      </c>
      <c r="C8" s="10" t="s">
        <v>62</v>
      </c>
      <c r="D8" s="6" t="s">
        <v>0</v>
      </c>
      <c r="E8" s="7">
        <v>2188</v>
      </c>
      <c r="F8" s="7">
        <v>3332</v>
      </c>
      <c r="G8" s="7">
        <v>2800</v>
      </c>
      <c r="H8" s="7">
        <v>953.5</v>
      </c>
      <c r="I8" s="7">
        <v>2500</v>
      </c>
    </row>
    <row r="9" spans="1:9" s="17" customFormat="1" ht="13.5" outlineLevel="1" thickBot="1">
      <c r="A9" s="15" t="s">
        <v>86</v>
      </c>
      <c r="B9" s="15"/>
      <c r="C9" s="15"/>
      <c r="D9" s="15"/>
      <c r="E9" s="16"/>
      <c r="F9" s="16"/>
      <c r="G9" s="16"/>
      <c r="H9" s="16"/>
      <c r="I9" s="16">
        <f>SUBTOTAL(9,I10:I10)</f>
        <v>3475000</v>
      </c>
    </row>
    <row r="10" spans="1:9" ht="12.75" outlineLevel="2">
      <c r="A10" s="6" t="s">
        <v>59</v>
      </c>
      <c r="B10" s="6" t="s">
        <v>60</v>
      </c>
      <c r="C10" s="6" t="s">
        <v>61</v>
      </c>
      <c r="D10" s="6" t="s">
        <v>94</v>
      </c>
      <c r="E10" s="7"/>
      <c r="F10" s="7"/>
      <c r="G10" s="7"/>
      <c r="H10" s="7"/>
      <c r="I10" s="7">
        <v>3475000</v>
      </c>
    </row>
    <row r="11" spans="1:9" s="17" customFormat="1" ht="13.5" outlineLevel="1" thickBot="1">
      <c r="A11" s="15" t="s">
        <v>54</v>
      </c>
      <c r="B11" s="15"/>
      <c r="C11" s="14"/>
      <c r="D11" s="15"/>
      <c r="E11" s="16"/>
      <c r="F11" s="16"/>
      <c r="G11" s="16"/>
      <c r="H11" s="16"/>
      <c r="I11" s="16">
        <f>SUBTOTAL(9,I12:I15)</f>
        <v>12757500</v>
      </c>
    </row>
    <row r="12" spans="1:9" ht="12.75" outlineLevel="2">
      <c r="A12" s="6" t="s">
        <v>9</v>
      </c>
      <c r="B12" s="6" t="s">
        <v>10</v>
      </c>
      <c r="C12" s="10" t="s">
        <v>63</v>
      </c>
      <c r="D12" s="6" t="s">
        <v>43</v>
      </c>
      <c r="E12" s="7">
        <v>698402</v>
      </c>
      <c r="F12" s="7">
        <v>502520</v>
      </c>
      <c r="G12" s="7">
        <v>435026</v>
      </c>
      <c r="H12" s="7">
        <v>412482.68</v>
      </c>
      <c r="I12" s="7">
        <v>750000</v>
      </c>
    </row>
    <row r="13" spans="1:9" ht="12.75" outlineLevel="2">
      <c r="A13" s="4" t="s">
        <v>9</v>
      </c>
      <c r="B13" s="4" t="s">
        <v>10</v>
      </c>
      <c r="C13" s="10" t="s">
        <v>64</v>
      </c>
      <c r="D13" s="4" t="s">
        <v>95</v>
      </c>
      <c r="E13" s="5">
        <v>238062</v>
      </c>
      <c r="F13" s="5">
        <v>255999</v>
      </c>
      <c r="G13" s="5">
        <v>160000</v>
      </c>
      <c r="H13" s="5">
        <v>185642.29</v>
      </c>
      <c r="I13" s="5">
        <v>160000</v>
      </c>
    </row>
    <row r="14" spans="1:9" ht="24.75" customHeight="1" outlineLevel="2">
      <c r="A14" s="20" t="s">
        <v>9</v>
      </c>
      <c r="B14" s="4" t="s">
        <v>10</v>
      </c>
      <c r="C14" s="31" t="s">
        <v>65</v>
      </c>
      <c r="D14" s="19" t="s">
        <v>42</v>
      </c>
      <c r="E14" s="5">
        <v>93657</v>
      </c>
      <c r="F14" s="5">
        <v>63844</v>
      </c>
      <c r="G14" s="5">
        <v>45000</v>
      </c>
      <c r="H14" s="5">
        <v>87885.04</v>
      </c>
      <c r="I14" s="12">
        <v>35000</v>
      </c>
    </row>
    <row r="15" spans="1:9" ht="12.75" outlineLevel="2">
      <c r="A15" s="4" t="s">
        <v>9</v>
      </c>
      <c r="B15" s="4" t="s">
        <v>10</v>
      </c>
      <c r="C15" s="10" t="s">
        <v>66</v>
      </c>
      <c r="D15" s="4" t="s">
        <v>1</v>
      </c>
      <c r="E15" s="5">
        <v>1857268</v>
      </c>
      <c r="F15" s="5">
        <v>2939628</v>
      </c>
      <c r="G15" s="5">
        <v>3500000</v>
      </c>
      <c r="H15" s="5">
        <v>965376.26</v>
      </c>
      <c r="I15" s="5">
        <v>11812500</v>
      </c>
    </row>
    <row r="16" spans="1:9" s="17" customFormat="1" ht="13.5" outlineLevel="1" thickBot="1">
      <c r="A16" s="15" t="s">
        <v>53</v>
      </c>
      <c r="B16" s="15"/>
      <c r="C16" s="14"/>
      <c r="D16" s="15"/>
      <c r="E16" s="16"/>
      <c r="F16" s="16"/>
      <c r="G16" s="16"/>
      <c r="H16" s="16"/>
      <c r="I16" s="16">
        <f>SUBTOTAL(9,I17:I18)</f>
        <v>360000</v>
      </c>
    </row>
    <row r="17" spans="1:9" ht="12.75" outlineLevel="2">
      <c r="A17" s="6" t="s">
        <v>11</v>
      </c>
      <c r="B17" s="6" t="s">
        <v>12</v>
      </c>
      <c r="C17" s="10" t="s">
        <v>64</v>
      </c>
      <c r="D17" s="6" t="s">
        <v>102</v>
      </c>
      <c r="E17" s="7">
        <v>77601</v>
      </c>
      <c r="F17" s="7">
        <v>74496</v>
      </c>
      <c r="G17" s="7">
        <v>72000</v>
      </c>
      <c r="H17" s="7">
        <v>57595.39</v>
      </c>
      <c r="I17" s="7">
        <v>60000</v>
      </c>
    </row>
    <row r="18" spans="1:9" ht="12.75" outlineLevel="2">
      <c r="A18" s="4" t="s">
        <v>11</v>
      </c>
      <c r="B18" s="4" t="s">
        <v>12</v>
      </c>
      <c r="C18" s="10" t="s">
        <v>62</v>
      </c>
      <c r="D18" s="4" t="s">
        <v>101</v>
      </c>
      <c r="E18" s="5">
        <v>65136</v>
      </c>
      <c r="F18" s="5">
        <v>64119</v>
      </c>
      <c r="G18" s="5">
        <v>300000</v>
      </c>
      <c r="H18" s="5">
        <v>154291.83</v>
      </c>
      <c r="I18" s="5">
        <v>300000</v>
      </c>
    </row>
    <row r="19" spans="1:9" s="17" customFormat="1" ht="27" customHeight="1" outlineLevel="1" thickBot="1">
      <c r="A19" s="42" t="s">
        <v>52</v>
      </c>
      <c r="B19" s="43"/>
      <c r="C19" s="43"/>
      <c r="D19" s="44"/>
      <c r="E19" s="28"/>
      <c r="F19" s="28"/>
      <c r="G19" s="29"/>
      <c r="H19" s="29"/>
      <c r="I19" s="32">
        <f>SUBTOTAL(9,I20:I41)</f>
        <v>42889832</v>
      </c>
    </row>
    <row r="20" spans="1:9" ht="12.75" customHeight="1" outlineLevel="2">
      <c r="A20" s="6" t="s">
        <v>45</v>
      </c>
      <c r="B20" s="6" t="s">
        <v>13</v>
      </c>
      <c r="C20" s="10" t="s">
        <v>67</v>
      </c>
      <c r="D20" s="6" t="s">
        <v>3</v>
      </c>
      <c r="E20" s="9">
        <v>222044</v>
      </c>
      <c r="F20" s="9">
        <v>130639</v>
      </c>
      <c r="G20" s="8">
        <v>110000</v>
      </c>
      <c r="H20" s="8">
        <v>66873.58</v>
      </c>
      <c r="I20" s="8">
        <v>90000</v>
      </c>
    </row>
    <row r="21" spans="1:9" ht="12.75" outlineLevel="2">
      <c r="A21" s="4" t="s">
        <v>45</v>
      </c>
      <c r="B21" s="11" t="s">
        <v>33</v>
      </c>
      <c r="C21" s="10" t="s">
        <v>68</v>
      </c>
      <c r="D21" s="11" t="s">
        <v>103</v>
      </c>
      <c r="E21" s="5">
        <v>15340654</v>
      </c>
      <c r="F21" s="5">
        <v>16419574</v>
      </c>
      <c r="G21" s="5">
        <v>16928654</v>
      </c>
      <c r="H21" s="5">
        <v>12778320.3</v>
      </c>
      <c r="I21" s="5">
        <v>17050000</v>
      </c>
    </row>
    <row r="22" spans="1:9" ht="12.75" outlineLevel="2">
      <c r="A22" s="4" t="s">
        <v>45</v>
      </c>
      <c r="B22" s="11" t="s">
        <v>33</v>
      </c>
      <c r="C22" s="10" t="s">
        <v>68</v>
      </c>
      <c r="D22" s="11" t="s">
        <v>110</v>
      </c>
      <c r="E22" s="5">
        <v>1644303</v>
      </c>
      <c r="F22" s="5">
        <v>1852550</v>
      </c>
      <c r="G22" s="5">
        <v>2050000</v>
      </c>
      <c r="H22" s="5">
        <v>1143197.91</v>
      </c>
      <c r="I22" s="5">
        <v>1450000</v>
      </c>
    </row>
    <row r="23" spans="1:9" ht="12.75" outlineLevel="2">
      <c r="A23" s="4" t="s">
        <v>45</v>
      </c>
      <c r="B23" s="11" t="s">
        <v>33</v>
      </c>
      <c r="C23" s="10" t="s">
        <v>69</v>
      </c>
      <c r="D23" s="4" t="s">
        <v>104</v>
      </c>
      <c r="E23" s="5">
        <v>55377</v>
      </c>
      <c r="F23" s="5">
        <v>101976</v>
      </c>
      <c r="G23" s="5">
        <v>100000</v>
      </c>
      <c r="H23" s="5">
        <v>54673.55</v>
      </c>
      <c r="I23" s="5">
        <v>70000</v>
      </c>
    </row>
    <row r="24" spans="1:9" ht="12.75" outlineLevel="2">
      <c r="A24" s="4" t="s">
        <v>45</v>
      </c>
      <c r="B24" s="11" t="s">
        <v>33</v>
      </c>
      <c r="C24" s="10" t="s">
        <v>69</v>
      </c>
      <c r="D24" s="4" t="s">
        <v>111</v>
      </c>
      <c r="E24" s="5">
        <v>511917</v>
      </c>
      <c r="F24" s="5">
        <v>508722</v>
      </c>
      <c r="G24" s="5">
        <v>450000</v>
      </c>
      <c r="H24" s="5">
        <v>826031.92</v>
      </c>
      <c r="I24" s="5">
        <v>1050000</v>
      </c>
    </row>
    <row r="25" spans="1:9" ht="12.75" outlineLevel="2">
      <c r="A25" s="4" t="s">
        <v>45</v>
      </c>
      <c r="B25" s="11" t="s">
        <v>33</v>
      </c>
      <c r="C25" s="10" t="s">
        <v>70</v>
      </c>
      <c r="D25" s="4" t="s">
        <v>105</v>
      </c>
      <c r="E25" s="5">
        <v>4259</v>
      </c>
      <c r="F25" s="5">
        <v>4650</v>
      </c>
      <c r="G25" s="5">
        <v>4500</v>
      </c>
      <c r="H25" s="5">
        <v>3377.36</v>
      </c>
      <c r="I25" s="5">
        <v>4500</v>
      </c>
    </row>
    <row r="26" spans="1:9" ht="12.75" outlineLevel="2">
      <c r="A26" s="4" t="s">
        <v>45</v>
      </c>
      <c r="B26" s="11" t="s">
        <v>33</v>
      </c>
      <c r="C26" s="10" t="s">
        <v>71</v>
      </c>
      <c r="D26" s="4" t="s">
        <v>106</v>
      </c>
      <c r="E26" s="5">
        <v>275902</v>
      </c>
      <c r="F26" s="5">
        <v>364350</v>
      </c>
      <c r="G26" s="5">
        <v>310000</v>
      </c>
      <c r="H26" s="5">
        <v>369183.9</v>
      </c>
      <c r="I26" s="5">
        <v>350000</v>
      </c>
    </row>
    <row r="27" spans="1:9" ht="12.75" outlineLevel="2">
      <c r="A27" s="4" t="s">
        <v>45</v>
      </c>
      <c r="B27" s="11" t="s">
        <v>33</v>
      </c>
      <c r="C27" s="10" t="s">
        <v>71</v>
      </c>
      <c r="D27" s="4" t="s">
        <v>112</v>
      </c>
      <c r="E27" s="5">
        <v>255754</v>
      </c>
      <c r="F27" s="5">
        <v>247914</v>
      </c>
      <c r="G27" s="5">
        <v>200000</v>
      </c>
      <c r="H27" s="5">
        <v>291359.52</v>
      </c>
      <c r="I27" s="5">
        <v>250000</v>
      </c>
    </row>
    <row r="28" spans="1:9" ht="12.75" outlineLevel="2">
      <c r="A28" s="4" t="s">
        <v>45</v>
      </c>
      <c r="B28" s="11" t="s">
        <v>33</v>
      </c>
      <c r="C28" s="10" t="s">
        <v>72</v>
      </c>
      <c r="D28" s="4" t="s">
        <v>113</v>
      </c>
      <c r="E28" s="5">
        <v>336116</v>
      </c>
      <c r="F28" s="5">
        <v>183919</v>
      </c>
      <c r="G28" s="5">
        <v>200000</v>
      </c>
      <c r="H28" s="5">
        <v>143667.59</v>
      </c>
      <c r="I28" s="5">
        <v>180000</v>
      </c>
    </row>
    <row r="29" spans="1:9" ht="12.75" outlineLevel="2">
      <c r="A29" s="4" t="s">
        <v>45</v>
      </c>
      <c r="B29" s="11" t="s">
        <v>33</v>
      </c>
      <c r="C29" s="10" t="s">
        <v>73</v>
      </c>
      <c r="D29" s="4" t="s">
        <v>114</v>
      </c>
      <c r="E29" s="5">
        <v>46352</v>
      </c>
      <c r="F29" s="5">
        <v>54986</v>
      </c>
      <c r="G29" s="5">
        <v>51000</v>
      </c>
      <c r="H29" s="5">
        <v>46360.67</v>
      </c>
      <c r="I29" s="5">
        <v>51000</v>
      </c>
    </row>
    <row r="30" spans="1:9" ht="12.75" outlineLevel="2">
      <c r="A30" s="4" t="s">
        <v>45</v>
      </c>
      <c r="B30" s="11" t="s">
        <v>33</v>
      </c>
      <c r="C30" s="10" t="s">
        <v>74</v>
      </c>
      <c r="D30" s="4" t="s">
        <v>115</v>
      </c>
      <c r="E30" s="5">
        <v>927041</v>
      </c>
      <c r="F30" s="5">
        <v>992268</v>
      </c>
      <c r="G30" s="5">
        <v>940000</v>
      </c>
      <c r="H30" s="5">
        <v>617072.6</v>
      </c>
      <c r="I30" s="5">
        <v>900000</v>
      </c>
    </row>
    <row r="31" spans="1:9" ht="12.75" outlineLevel="2">
      <c r="A31" s="4" t="s">
        <v>45</v>
      </c>
      <c r="B31" s="11" t="s">
        <v>33</v>
      </c>
      <c r="C31" s="10" t="s">
        <v>75</v>
      </c>
      <c r="D31" s="4" t="s">
        <v>107</v>
      </c>
      <c r="E31" s="5">
        <v>161973</v>
      </c>
      <c r="F31" s="5">
        <v>113403</v>
      </c>
      <c r="G31" s="5">
        <v>80000</v>
      </c>
      <c r="H31" s="5">
        <v>66240.25</v>
      </c>
      <c r="I31" s="5">
        <v>85000</v>
      </c>
    </row>
    <row r="32" spans="1:9" ht="12.75" outlineLevel="2">
      <c r="A32" s="4" t="s">
        <v>45</v>
      </c>
      <c r="B32" s="11" t="s">
        <v>33</v>
      </c>
      <c r="C32" s="10" t="s">
        <v>75</v>
      </c>
      <c r="D32" s="4" t="s">
        <v>116</v>
      </c>
      <c r="E32" s="5">
        <v>608418</v>
      </c>
      <c r="F32" s="5">
        <v>703067</v>
      </c>
      <c r="G32" s="5">
        <v>560000</v>
      </c>
      <c r="H32" s="5">
        <v>419678.8</v>
      </c>
      <c r="I32" s="5">
        <v>560000</v>
      </c>
    </row>
    <row r="33" spans="1:9" ht="12.75" outlineLevel="2">
      <c r="A33" s="4" t="s">
        <v>45</v>
      </c>
      <c r="B33" s="11" t="s">
        <v>33</v>
      </c>
      <c r="C33" s="10" t="s">
        <v>76</v>
      </c>
      <c r="D33" s="4" t="s">
        <v>109</v>
      </c>
      <c r="E33" s="5">
        <v>16492</v>
      </c>
      <c r="F33" s="5">
        <v>20225</v>
      </c>
      <c r="G33" s="5">
        <v>25000</v>
      </c>
      <c r="H33" s="5">
        <v>8624</v>
      </c>
      <c r="I33" s="5">
        <v>20000</v>
      </c>
    </row>
    <row r="34" spans="1:9" ht="12.75" outlineLevel="2">
      <c r="A34" s="4" t="s">
        <v>45</v>
      </c>
      <c r="B34" s="11" t="s">
        <v>33</v>
      </c>
      <c r="C34" s="10" t="s">
        <v>76</v>
      </c>
      <c r="D34" s="4" t="s">
        <v>123</v>
      </c>
      <c r="E34" s="5">
        <v>3452</v>
      </c>
      <c r="F34" s="5">
        <v>798</v>
      </c>
      <c r="G34" s="5">
        <v>2000</v>
      </c>
      <c r="H34" s="5">
        <v>4016.13</v>
      </c>
      <c r="I34" s="5">
        <v>4000</v>
      </c>
    </row>
    <row r="35" spans="1:9" ht="12.75" outlineLevel="2">
      <c r="A35" s="4" t="s">
        <v>45</v>
      </c>
      <c r="B35" s="11" t="s">
        <v>33</v>
      </c>
      <c r="C35" s="10" t="s">
        <v>77</v>
      </c>
      <c r="D35" s="4" t="s">
        <v>108</v>
      </c>
      <c r="E35" s="5">
        <v>196325</v>
      </c>
      <c r="F35" s="5">
        <v>35868</v>
      </c>
      <c r="G35" s="5">
        <v>50000</v>
      </c>
      <c r="H35" s="5">
        <v>75454.07</v>
      </c>
      <c r="I35" s="5">
        <v>50000</v>
      </c>
    </row>
    <row r="36" spans="1:9" ht="12.75" outlineLevel="2">
      <c r="A36" s="4" t="s">
        <v>45</v>
      </c>
      <c r="B36" s="11" t="s">
        <v>33</v>
      </c>
      <c r="C36" s="10" t="s">
        <v>77</v>
      </c>
      <c r="D36" s="4" t="s">
        <v>117</v>
      </c>
      <c r="E36" s="5">
        <v>116237</v>
      </c>
      <c r="F36" s="5">
        <v>104965</v>
      </c>
      <c r="G36" s="5">
        <v>90000</v>
      </c>
      <c r="H36" s="5">
        <v>86665.74</v>
      </c>
      <c r="I36" s="5">
        <v>90000</v>
      </c>
    </row>
    <row r="37" spans="1:9" ht="12.75" outlineLevel="2">
      <c r="A37" s="4" t="s">
        <v>45</v>
      </c>
      <c r="B37" s="4" t="s">
        <v>14</v>
      </c>
      <c r="C37" s="10" t="s">
        <v>78</v>
      </c>
      <c r="D37" s="4" t="s">
        <v>4</v>
      </c>
      <c r="E37" s="5">
        <v>997516</v>
      </c>
      <c r="F37" s="5">
        <v>869687</v>
      </c>
      <c r="G37" s="5">
        <v>860000</v>
      </c>
      <c r="H37" s="5">
        <v>571614.02</v>
      </c>
      <c r="I37" s="5">
        <v>800000</v>
      </c>
    </row>
    <row r="38" spans="1:9" ht="12.75" outlineLevel="2">
      <c r="A38" s="4" t="s">
        <v>45</v>
      </c>
      <c r="B38" s="4" t="s">
        <v>14</v>
      </c>
      <c r="C38" s="10" t="s">
        <v>79</v>
      </c>
      <c r="D38" s="4" t="s">
        <v>5</v>
      </c>
      <c r="E38" s="5">
        <v>561402</v>
      </c>
      <c r="F38" s="5">
        <v>834744</v>
      </c>
      <c r="G38" s="5">
        <v>595000</v>
      </c>
      <c r="H38" s="5">
        <v>887311.76</v>
      </c>
      <c r="I38" s="5">
        <v>600000</v>
      </c>
    </row>
    <row r="39" spans="1:9" ht="25.5" customHeight="1" outlineLevel="2">
      <c r="A39" s="20" t="s">
        <v>45</v>
      </c>
      <c r="B39" s="4" t="s">
        <v>14</v>
      </c>
      <c r="C39" s="10" t="s">
        <v>80</v>
      </c>
      <c r="D39" s="19" t="s">
        <v>44</v>
      </c>
      <c r="E39" s="5">
        <v>99480</v>
      </c>
      <c r="F39" s="5">
        <v>53091</v>
      </c>
      <c r="G39" s="5">
        <v>50000</v>
      </c>
      <c r="H39" s="5">
        <v>39630</v>
      </c>
      <c r="I39" s="12">
        <v>50000</v>
      </c>
    </row>
    <row r="40" spans="1:9" ht="12.75" outlineLevel="2">
      <c r="A40" s="4" t="s">
        <v>45</v>
      </c>
      <c r="B40" s="4" t="s">
        <v>15</v>
      </c>
      <c r="C40" s="10" t="s">
        <v>83</v>
      </c>
      <c r="D40" s="4" t="s">
        <v>6</v>
      </c>
      <c r="E40" s="5">
        <v>12969848</v>
      </c>
      <c r="F40" s="5">
        <v>12579588</v>
      </c>
      <c r="G40" s="5">
        <v>14371919</v>
      </c>
      <c r="H40" s="5">
        <v>8829845</v>
      </c>
      <c r="I40" s="5">
        <v>18485332</v>
      </c>
    </row>
    <row r="41" spans="1:9" ht="12.75" outlineLevel="2">
      <c r="A41" s="4" t="s">
        <v>45</v>
      </c>
      <c r="B41" s="4" t="s">
        <v>15</v>
      </c>
      <c r="C41" s="10" t="s">
        <v>84</v>
      </c>
      <c r="D41" s="4" t="s">
        <v>7</v>
      </c>
      <c r="E41" s="5">
        <v>256819</v>
      </c>
      <c r="F41" s="5">
        <v>1295255</v>
      </c>
      <c r="G41" s="5">
        <v>750000</v>
      </c>
      <c r="H41" s="5">
        <v>512019.88</v>
      </c>
      <c r="I41" s="5">
        <v>700000</v>
      </c>
    </row>
    <row r="42" spans="1:10" s="17" customFormat="1" ht="13.5" outlineLevel="1" thickBot="1">
      <c r="A42" s="15" t="s">
        <v>51</v>
      </c>
      <c r="B42" s="15"/>
      <c r="C42" s="14"/>
      <c r="D42" s="15"/>
      <c r="E42" s="16"/>
      <c r="F42" s="16"/>
      <c r="G42" s="16"/>
      <c r="H42" s="16"/>
      <c r="I42" s="16">
        <f>SUBTOTAL(9,I43:I45)</f>
        <v>20701988</v>
      </c>
      <c r="J42" s="27"/>
    </row>
    <row r="43" spans="1:10" ht="12.75" outlineLevel="2">
      <c r="A43" s="6" t="s">
        <v>16</v>
      </c>
      <c r="B43" s="6" t="s">
        <v>17</v>
      </c>
      <c r="C43" s="10" t="s">
        <v>85</v>
      </c>
      <c r="D43" s="6" t="s">
        <v>118</v>
      </c>
      <c r="E43" s="7">
        <v>20309891</v>
      </c>
      <c r="F43" s="7">
        <v>18716474</v>
      </c>
      <c r="G43" s="7">
        <v>19571434</v>
      </c>
      <c r="H43" s="7">
        <v>16564045</v>
      </c>
      <c r="I43" s="7">
        <v>19413200</v>
      </c>
      <c r="J43" s="2"/>
    </row>
    <row r="44" spans="1:9" ht="12.75" outlineLevel="2">
      <c r="A44" s="4" t="s">
        <v>16</v>
      </c>
      <c r="B44" s="4" t="s">
        <v>58</v>
      </c>
      <c r="C44" s="10" t="s">
        <v>85</v>
      </c>
      <c r="D44" s="4" t="s">
        <v>119</v>
      </c>
      <c r="E44" s="5">
        <v>3565743</v>
      </c>
      <c r="F44" s="5">
        <v>3513017</v>
      </c>
      <c r="G44" s="5">
        <v>3133728</v>
      </c>
      <c r="H44" s="5">
        <v>2454363</v>
      </c>
      <c r="I44" s="21">
        <v>1238788</v>
      </c>
    </row>
    <row r="45" spans="1:9" ht="12.75" outlineLevel="2">
      <c r="A45" s="4" t="s">
        <v>16</v>
      </c>
      <c r="B45" s="4" t="s">
        <v>18</v>
      </c>
      <c r="C45" s="10" t="s">
        <v>81</v>
      </c>
      <c r="D45" s="4" t="s">
        <v>8</v>
      </c>
      <c r="E45" s="5">
        <v>86458</v>
      </c>
      <c r="F45" s="5">
        <v>68850</v>
      </c>
      <c r="G45" s="5">
        <v>50000</v>
      </c>
      <c r="H45" s="5">
        <v>80545.49</v>
      </c>
      <c r="I45" s="5">
        <v>50000</v>
      </c>
    </row>
    <row r="46" spans="1:9" s="17" customFormat="1" ht="13.5" outlineLevel="1" thickBot="1">
      <c r="A46" s="15" t="s">
        <v>50</v>
      </c>
      <c r="B46" s="15"/>
      <c r="C46" s="14"/>
      <c r="D46" s="15"/>
      <c r="E46" s="16"/>
      <c r="F46" s="16"/>
      <c r="G46" s="16"/>
      <c r="H46" s="16"/>
      <c r="I46" s="16">
        <f>SUBTOTAL(9,I47:I54)</f>
        <v>1273479</v>
      </c>
    </row>
    <row r="47" spans="1:9" ht="12.75" outlineLevel="2">
      <c r="A47" s="6" t="s">
        <v>19</v>
      </c>
      <c r="B47" s="6" t="s">
        <v>20</v>
      </c>
      <c r="C47" s="10" t="s">
        <v>64</v>
      </c>
      <c r="D47" s="6" t="s">
        <v>96</v>
      </c>
      <c r="E47" s="7">
        <v>44379</v>
      </c>
      <c r="F47" s="7">
        <v>32364</v>
      </c>
      <c r="G47" s="7">
        <v>35842</v>
      </c>
      <c r="H47" s="7">
        <v>28555.38</v>
      </c>
      <c r="I47" s="7">
        <v>37643</v>
      </c>
    </row>
    <row r="48" spans="1:9" ht="12.75" outlineLevel="2">
      <c r="A48" s="4" t="s">
        <v>19</v>
      </c>
      <c r="B48" s="4" t="s">
        <v>20</v>
      </c>
      <c r="C48" s="10" t="s">
        <v>82</v>
      </c>
      <c r="D48" s="4" t="s">
        <v>90</v>
      </c>
      <c r="E48" s="5">
        <v>145074</v>
      </c>
      <c r="F48" s="5">
        <v>292647</v>
      </c>
      <c r="G48" s="5">
        <v>275217</v>
      </c>
      <c r="H48" s="5">
        <v>233971.29</v>
      </c>
      <c r="I48" s="5">
        <v>269890</v>
      </c>
    </row>
    <row r="49" spans="1:9" ht="12.75" outlineLevel="2">
      <c r="A49" s="4" t="s">
        <v>19</v>
      </c>
      <c r="B49" s="4" t="s">
        <v>40</v>
      </c>
      <c r="C49" s="10" t="s">
        <v>64</v>
      </c>
      <c r="D49" s="4" t="s">
        <v>97</v>
      </c>
      <c r="E49" s="5">
        <v>51892</v>
      </c>
      <c r="F49" s="5">
        <v>80967</v>
      </c>
      <c r="G49" s="5">
        <v>63983</v>
      </c>
      <c r="H49" s="5">
        <v>62366.12</v>
      </c>
      <c r="I49" s="5">
        <v>11524</v>
      </c>
    </row>
    <row r="50" spans="1:9" ht="12.75" outlineLevel="2">
      <c r="A50" s="4" t="s">
        <v>19</v>
      </c>
      <c r="B50" s="4" t="s">
        <v>40</v>
      </c>
      <c r="C50" s="10" t="s">
        <v>82</v>
      </c>
      <c r="D50" s="4" t="s">
        <v>91</v>
      </c>
      <c r="E50" s="5">
        <v>977327</v>
      </c>
      <c r="F50" s="5">
        <v>959189</v>
      </c>
      <c r="G50" s="5">
        <v>920568</v>
      </c>
      <c r="H50" s="5">
        <v>667831.4</v>
      </c>
      <c r="I50" s="5">
        <v>843022</v>
      </c>
    </row>
    <row r="51" spans="1:9" ht="12.75" outlineLevel="2">
      <c r="A51" s="4" t="s">
        <v>19</v>
      </c>
      <c r="B51" s="4" t="s">
        <v>41</v>
      </c>
      <c r="C51" s="10" t="s">
        <v>64</v>
      </c>
      <c r="D51" s="4" t="s">
        <v>98</v>
      </c>
      <c r="E51" s="5"/>
      <c r="F51" s="5"/>
      <c r="G51" s="5"/>
      <c r="H51" s="5"/>
      <c r="I51" s="5">
        <v>39000</v>
      </c>
    </row>
    <row r="52" spans="1:9" ht="12.75" outlineLevel="2">
      <c r="A52" s="4" t="s">
        <v>19</v>
      </c>
      <c r="B52" s="4" t="s">
        <v>41</v>
      </c>
      <c r="C52" s="10" t="s">
        <v>82</v>
      </c>
      <c r="D52" s="4" t="s">
        <v>92</v>
      </c>
      <c r="E52" s="5"/>
      <c r="F52" s="5"/>
      <c r="G52" s="5"/>
      <c r="H52" s="5"/>
      <c r="I52" s="5">
        <v>40000</v>
      </c>
    </row>
    <row r="53" spans="1:9" ht="12.75" outlineLevel="2">
      <c r="A53" s="4" t="s">
        <v>19</v>
      </c>
      <c r="B53" s="4" t="s">
        <v>21</v>
      </c>
      <c r="C53" s="10" t="s">
        <v>64</v>
      </c>
      <c r="D53" s="4" t="s">
        <v>99</v>
      </c>
      <c r="E53" s="5">
        <v>23367</v>
      </c>
      <c r="F53" s="5">
        <v>19195</v>
      </c>
      <c r="G53" s="5">
        <v>18190</v>
      </c>
      <c r="H53" s="5">
        <v>16152.25</v>
      </c>
      <c r="I53" s="5">
        <v>17400</v>
      </c>
    </row>
    <row r="54" spans="1:9" ht="12.75" outlineLevel="2">
      <c r="A54" s="4" t="s">
        <v>19</v>
      </c>
      <c r="B54" s="4" t="s">
        <v>37</v>
      </c>
      <c r="C54" s="10" t="s">
        <v>62</v>
      </c>
      <c r="D54" s="4" t="s">
        <v>120</v>
      </c>
      <c r="E54" s="5">
        <v>12625</v>
      </c>
      <c r="F54" s="5">
        <v>16012</v>
      </c>
      <c r="G54" s="5">
        <v>16500</v>
      </c>
      <c r="H54" s="5">
        <v>13563.02</v>
      </c>
      <c r="I54" s="5">
        <v>15000</v>
      </c>
    </row>
    <row r="55" spans="1:9" s="17" customFormat="1" ht="13.5" outlineLevel="1" thickBot="1">
      <c r="A55" s="15" t="s">
        <v>49</v>
      </c>
      <c r="B55" s="15"/>
      <c r="C55" s="14"/>
      <c r="D55" s="15"/>
      <c r="E55" s="16"/>
      <c r="F55" s="16"/>
      <c r="G55" s="16"/>
      <c r="H55" s="16"/>
      <c r="I55" s="16">
        <f>SUBTOTAL(9,I56:I56)</f>
        <v>20000</v>
      </c>
    </row>
    <row r="56" spans="1:9" ht="12.75" outlineLevel="2">
      <c r="A56" s="6" t="s">
        <v>36</v>
      </c>
      <c r="B56" s="6" t="s">
        <v>38</v>
      </c>
      <c r="C56" s="10" t="s">
        <v>82</v>
      </c>
      <c r="D56" s="6" t="s">
        <v>121</v>
      </c>
      <c r="E56" s="7">
        <v>18233</v>
      </c>
      <c r="F56" s="7">
        <v>23210</v>
      </c>
      <c r="G56" s="7">
        <v>23000</v>
      </c>
      <c r="H56" s="7">
        <v>17822.93</v>
      </c>
      <c r="I56" s="7">
        <v>20000</v>
      </c>
    </row>
    <row r="57" spans="1:9" s="17" customFormat="1" ht="13.5" outlineLevel="1" thickBot="1">
      <c r="A57" s="15" t="s">
        <v>48</v>
      </c>
      <c r="B57" s="15"/>
      <c r="C57" s="14"/>
      <c r="D57" s="15"/>
      <c r="E57" s="16"/>
      <c r="F57" s="16"/>
      <c r="G57" s="16"/>
      <c r="H57" s="16"/>
      <c r="I57" s="16">
        <f>SUBTOTAL(9,I58:I59)</f>
        <v>55500</v>
      </c>
    </row>
    <row r="58" spans="1:9" ht="12.75" outlineLevel="2">
      <c r="A58" s="6" t="s">
        <v>39</v>
      </c>
      <c r="B58" s="6" t="s">
        <v>22</v>
      </c>
      <c r="C58" s="10" t="s">
        <v>64</v>
      </c>
      <c r="D58" s="6" t="s">
        <v>100</v>
      </c>
      <c r="E58" s="7">
        <v>6937</v>
      </c>
      <c r="F58" s="7">
        <v>21835</v>
      </c>
      <c r="G58" s="7">
        <v>26000</v>
      </c>
      <c r="H58" s="7">
        <v>21589.84</v>
      </c>
      <c r="I58" s="7">
        <v>30000</v>
      </c>
    </row>
    <row r="59" spans="1:9" ht="12.75" outlineLevel="2">
      <c r="A59" s="4" t="s">
        <v>39</v>
      </c>
      <c r="B59" s="4" t="s">
        <v>22</v>
      </c>
      <c r="C59" s="10" t="s">
        <v>82</v>
      </c>
      <c r="D59" s="4" t="s">
        <v>93</v>
      </c>
      <c r="E59" s="5">
        <v>30885</v>
      </c>
      <c r="F59" s="5">
        <v>25805</v>
      </c>
      <c r="G59" s="5">
        <v>25500</v>
      </c>
      <c r="H59" s="5">
        <v>20680</v>
      </c>
      <c r="I59" s="5">
        <v>25500</v>
      </c>
    </row>
    <row r="60" spans="1:9" s="17" customFormat="1" ht="13.5" outlineLevel="1" thickBot="1">
      <c r="A60" s="30" t="s">
        <v>47</v>
      </c>
      <c r="B60" s="15"/>
      <c r="C60" s="14"/>
      <c r="D60" s="15"/>
      <c r="E60" s="16"/>
      <c r="F60" s="16"/>
      <c r="G60" s="16"/>
      <c r="H60" s="16"/>
      <c r="I60" s="16">
        <f>SUBTOTAL(9,I61:I62)</f>
        <v>1185500</v>
      </c>
    </row>
    <row r="61" spans="1:9" ht="12.75" outlineLevel="2">
      <c r="A61" s="6" t="s">
        <v>23</v>
      </c>
      <c r="B61" s="6" t="s">
        <v>24</v>
      </c>
      <c r="C61" s="10" t="s">
        <v>82</v>
      </c>
      <c r="D61" s="6" t="s">
        <v>2</v>
      </c>
      <c r="E61" s="7">
        <v>185500</v>
      </c>
      <c r="F61" s="7">
        <v>185500</v>
      </c>
      <c r="G61" s="7">
        <v>185500</v>
      </c>
      <c r="H61" s="7">
        <v>92750</v>
      </c>
      <c r="I61" s="7">
        <v>185500</v>
      </c>
    </row>
    <row r="62" spans="1:9" ht="12.75" outlineLevel="2">
      <c r="A62" s="4" t="s">
        <v>23</v>
      </c>
      <c r="B62" s="4" t="s">
        <v>25</v>
      </c>
      <c r="C62" s="10" t="s">
        <v>62</v>
      </c>
      <c r="D62" s="4" t="s">
        <v>122</v>
      </c>
      <c r="E62" s="5">
        <v>1006739</v>
      </c>
      <c r="F62" s="5">
        <v>1064074</v>
      </c>
      <c r="G62" s="5">
        <v>1140000</v>
      </c>
      <c r="H62" s="5">
        <v>801965.24</v>
      </c>
      <c r="I62" s="5">
        <v>1000000</v>
      </c>
    </row>
    <row r="64" spans="4:9" s="33" customFormat="1" ht="12.75">
      <c r="D64" s="33" t="s">
        <v>124</v>
      </c>
      <c r="E64" s="34"/>
      <c r="F64" s="34"/>
      <c r="G64" s="34"/>
      <c r="H64" s="34"/>
      <c r="I64" s="34">
        <f>SUM(I20,I22,I24,I27,I28,I29,I30,I32,I34,I36)</f>
        <v>4625000</v>
      </c>
    </row>
    <row r="65" spans="4:10" s="33" customFormat="1" ht="12.75">
      <c r="D65" s="33" t="s">
        <v>125</v>
      </c>
      <c r="E65" s="34"/>
      <c r="F65" s="34"/>
      <c r="G65" s="34"/>
      <c r="H65" s="34"/>
      <c r="I65" s="34">
        <f>SUM(I21,I23,I25,I26,I31,I33,I35)</f>
        <v>17629500</v>
      </c>
      <c r="J65" s="34">
        <f>SUM(I64:I66)</f>
        <v>42283979</v>
      </c>
    </row>
    <row r="66" spans="4:9" s="33" customFormat="1" ht="12.75">
      <c r="D66" s="33" t="s">
        <v>126</v>
      </c>
      <c r="E66" s="34"/>
      <c r="F66" s="34"/>
      <c r="G66" s="34"/>
      <c r="H66" s="34"/>
      <c r="I66" s="34">
        <f>I6-I73</f>
        <v>20029479</v>
      </c>
    </row>
    <row r="67" spans="4:9" s="33" customFormat="1" ht="12.75">
      <c r="D67" s="33" t="s">
        <v>127</v>
      </c>
      <c r="E67" s="34"/>
      <c r="F67" s="34"/>
      <c r="G67" s="34"/>
      <c r="H67" s="34"/>
      <c r="I67" s="34">
        <f>SUM(I12:I15,I17,I47,I49,I51,I53,I58)</f>
        <v>12953067</v>
      </c>
    </row>
    <row r="68" spans="4:10" s="33" customFormat="1" ht="12.75">
      <c r="D68" s="33" t="s">
        <v>128</v>
      </c>
      <c r="E68" s="34"/>
      <c r="F68" s="34"/>
      <c r="G68" s="34"/>
      <c r="H68" s="34"/>
      <c r="I68" s="34">
        <f>SUM(I40)</f>
        <v>18485332</v>
      </c>
      <c r="J68" s="34">
        <f>SUM(I68:I69)</f>
        <v>19185332</v>
      </c>
    </row>
    <row r="69" spans="4:9" s="33" customFormat="1" ht="12.75">
      <c r="D69" s="33" t="s">
        <v>129</v>
      </c>
      <c r="E69" s="34"/>
      <c r="F69" s="34"/>
      <c r="G69" s="34"/>
      <c r="H69" s="34"/>
      <c r="I69" s="34">
        <f>SUM(I41)</f>
        <v>700000</v>
      </c>
    </row>
    <row r="70" spans="4:10" s="33" customFormat="1" ht="12.75">
      <c r="D70" s="33" t="s">
        <v>130</v>
      </c>
      <c r="E70" s="34"/>
      <c r="F70" s="34"/>
      <c r="G70" s="34"/>
      <c r="H70" s="34"/>
      <c r="I70" s="34">
        <f>SUM(I43)</f>
        <v>19413200</v>
      </c>
      <c r="J70" s="34">
        <f>SUM(I70:I71)</f>
        <v>20651988</v>
      </c>
    </row>
    <row r="71" spans="4:9" s="33" customFormat="1" ht="12.75">
      <c r="D71" s="33" t="s">
        <v>131</v>
      </c>
      <c r="E71" s="34"/>
      <c r="F71" s="34"/>
      <c r="G71" s="34"/>
      <c r="H71" s="34"/>
      <c r="I71" s="34">
        <f>SUM(I44)</f>
        <v>1238788</v>
      </c>
    </row>
    <row r="72" spans="4:9" s="33" customFormat="1" ht="12.75">
      <c r="D72" s="33" t="s">
        <v>132</v>
      </c>
      <c r="E72" s="34"/>
      <c r="F72" s="34"/>
      <c r="G72" s="34"/>
      <c r="H72" s="34"/>
      <c r="I72" s="34">
        <f>SUM(I38)</f>
        <v>600000</v>
      </c>
    </row>
    <row r="73" spans="5:9" s="33" customFormat="1" ht="12.75">
      <c r="E73" s="34"/>
      <c r="F73" s="34"/>
      <c r="G73" s="34"/>
      <c r="H73" s="34"/>
      <c r="I73" s="34">
        <f>SUM(I64:I65,I68:I72)</f>
        <v>62691820</v>
      </c>
    </row>
    <row r="74" spans="5:9" s="33" customFormat="1" ht="12.75">
      <c r="E74" s="34"/>
      <c r="F74" s="34"/>
      <c r="G74" s="34"/>
      <c r="H74" s="34"/>
      <c r="I74" s="34">
        <f>SUM(I64:I72)</f>
        <v>95674366</v>
      </c>
    </row>
  </sheetData>
  <mergeCells count="1">
    <mergeCell ref="A19:D19"/>
  </mergeCells>
  <printOptions/>
  <pageMargins left="0.7874015748031497" right="0.7874015748031497" top="0.5905511811023623" bottom="0.3937007874015748" header="0.5118110236220472" footer="0.31496062992125984"/>
  <pageSetup horizontalDpi="600" verticalDpi="600" orientation="portrait" paperSize="9" scale="93" r:id="rId1"/>
  <headerFooter alignWithMargins="0">
    <oddHeader>&amp;CPlan dochodów własnych na 2004r.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Nowak</dc:creator>
  <cp:keywords/>
  <dc:description/>
  <cp:lastModifiedBy>fin113a</cp:lastModifiedBy>
  <cp:lastPrinted>2004-02-05T09:28:30Z</cp:lastPrinted>
  <dcterms:created xsi:type="dcterms:W3CDTF">2003-10-22T11:56:04Z</dcterms:created>
  <dcterms:modified xsi:type="dcterms:W3CDTF">2004-09-03T08:04:09Z</dcterms:modified>
  <cp:category/>
  <cp:version/>
  <cp:contentType/>
  <cp:contentStatus/>
</cp:coreProperties>
</file>