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870" windowHeight="5235" activeTab="0"/>
  </bookViews>
  <sheets>
    <sheet name="uchwała" sheetId="1" r:id="rId1"/>
  </sheets>
  <definedNames>
    <definedName name="_xlnm.Print_Area" localSheetId="0">'uchwała'!$A$1:$G$80</definedName>
    <definedName name="_xlnm.Print_Titles" localSheetId="0">'uchwała'!$6:$7</definedName>
  </definedNames>
  <calcPr fullCalcOnLoad="1"/>
</workbook>
</file>

<file path=xl/sharedStrings.xml><?xml version="1.0" encoding="utf-8"?>
<sst xmlns="http://schemas.openxmlformats.org/spreadsheetml/2006/main" count="271" uniqueCount="157">
  <si>
    <t>Wpływy z opłaty skarbowej</t>
  </si>
  <si>
    <t>700 - Gospodarka mieszkaniowa</t>
  </si>
  <si>
    <t>70005 - Gospodarka gruntami i nieruchomościami</t>
  </si>
  <si>
    <t>750 - Administracja publiczna</t>
  </si>
  <si>
    <t>75023 - Urzędy gmin (miast i miast na prawach powiatu)</t>
  </si>
  <si>
    <t>75618 - Wpływy z innych opłat stanowiących dochody samorządu terytorialnego na podstawie ustaw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</si>
  <si>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</si>
  <si>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</si>
  <si>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</si>
  <si>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75814 - Różne rozliczenia finansowe</t>
  </si>
  <si>
    <t>801 - Oświata i wychowanie</t>
  </si>
  <si>
    <t>80101 - Szkoły podstawowe</t>
  </si>
  <si>
    <t>80110 - Gimnazja</t>
  </si>
  <si>
    <t>85305 - Żłobki</t>
  </si>
  <si>
    <t>900 - Gospodarka komunalna i ochrona środowiska</t>
  </si>
  <si>
    <t>90001 - Gospodarka ściekowa i ochrona wód</t>
  </si>
  <si>
    <t>90002 - Gospodarka odpadami</t>
  </si>
  <si>
    <t>dz</t>
  </si>
  <si>
    <t>rozdz</t>
  </si>
  <si>
    <t>§</t>
  </si>
  <si>
    <t>852 - Pomoc społeczna</t>
  </si>
  <si>
    <t>80114 - Zespoły obsługi  ekonomiczno-administracyjnej szkół</t>
  </si>
  <si>
    <t>853 - Pozostałe zadania w zakresie polityki społecznej</t>
  </si>
  <si>
    <t>80104 - Przedszkola</t>
  </si>
  <si>
    <t>80105 - Przedszkola specjalne</t>
  </si>
  <si>
    <t>Wpływy z tytułu przekształcenia prawa użytkowania wieczystego przysługującego osobom fizycznym w prawo własności</t>
  </si>
  <si>
    <t>Wpływy z opłat za zarząd, użytkowanie i użytkowanie wieczyste nieruchomości</t>
  </si>
  <si>
    <t>756 - Dochody od osób prawnych, od osób fizycznych i od innych jednostek nieposiadających osobowości prawnej oraz wydatki związane z ich poborem</t>
  </si>
  <si>
    <t>źródło dochodu</t>
  </si>
  <si>
    <t>900 - Gospodarka komunalna i ochrona środowiska - Suma</t>
  </si>
  <si>
    <t>853 - Pozostałe zadania w zakresie polityki społecznej - Suma</t>
  </si>
  <si>
    <t>852 - Pomoc społeczna - Suma</t>
  </si>
  <si>
    <t>801 - Oświata i wychowanie - Suma</t>
  </si>
  <si>
    <t>758 - Różne rozliczenia - Suma</t>
  </si>
  <si>
    <t>756 - Dochody od osób prawnych, od osób fizycznych i od innych jednostek nieposiadających osobowości prawnej oraz wydatki związane z ich poborem - Suma</t>
  </si>
  <si>
    <t>750 - Administracja publiczna - Suma</t>
  </si>
  <si>
    <t>700 - Gospodarka mieszkaniowa - Suma</t>
  </si>
  <si>
    <t>Suma całkowita</t>
  </si>
  <si>
    <t>75831 - Część równoważąca subwencji ogólnej dla gmin</t>
  </si>
  <si>
    <t>600 - Transport i łączność</t>
  </si>
  <si>
    <t>60016 - Drogi publiczne gminne</t>
  </si>
  <si>
    <t>600 - Transport i łączność - Suma</t>
  </si>
  <si>
    <t>Załącznik Nr 1</t>
  </si>
  <si>
    <t>Dochody z najmu i dzierżawy składników majątkowych</t>
  </si>
  <si>
    <t>subwencje</t>
  </si>
  <si>
    <t>75615 - Wpływy z podatku rolnego, podatku leśnego, podatku od czynności cywilnoprawnych, podatków i opłat lokalnych od osób prawnych i innych jednostek organizacyjnych</t>
  </si>
  <si>
    <t>75616 - Wpływy z podatku rolnego, podatku leśnego, podatku od spadków i darowizn, podatku od czynności cywilnoprawnych oraz podatków i opłat lokalnych od osób fizycznych</t>
  </si>
  <si>
    <t>85203 - Ośrodki wsparcia</t>
  </si>
  <si>
    <t>85220 - Jednostki specjalistycznego poradnictwa, mieszkania chronione i ośrodki interwencji kryzysowej</t>
  </si>
  <si>
    <t>wpływy z podatków i opłat lokalnych</t>
  </si>
  <si>
    <t>udziały w podatkach od osób fizycznych i prawnych</t>
  </si>
  <si>
    <t>środki pozyskane z innych źródeł</t>
  </si>
  <si>
    <t>wpływy ze sprzedaży majątku gminy</t>
  </si>
  <si>
    <t>inne dochody</t>
  </si>
  <si>
    <t>wpływy z różnych dochodów</t>
  </si>
  <si>
    <t>85219 - Ośrodki pomocy społecznej</t>
  </si>
  <si>
    <t>75601 - Wpływy z podatku dochodowego od osób fizycznych</t>
  </si>
  <si>
    <t>Podatek od działalności gospodarczej osób fizycznych, opłacany w formie karty podatkowej</t>
  </si>
  <si>
    <t>854 - Edukacyjna opieka wychowawcza</t>
  </si>
  <si>
    <t>dochody jednostek oświatowych</t>
  </si>
  <si>
    <t>85202 - Domy pomocy społecznej</t>
  </si>
  <si>
    <t>dotacje</t>
  </si>
  <si>
    <t>Podatek dochodowy od osób fizycznych</t>
  </si>
  <si>
    <t>Podatek dochodowy od osób prawnych</t>
  </si>
  <si>
    <t>85395 - Pozostała działalność</t>
  </si>
  <si>
    <t>ogółem</t>
  </si>
  <si>
    <t>bieżące</t>
  </si>
  <si>
    <t>majątkowe</t>
  </si>
  <si>
    <t>w tym</t>
  </si>
  <si>
    <t>Wpływy z różnych dochodów (strefa płatnego parkowania)</t>
  </si>
  <si>
    <t>Wpływy z tytułu odpłatnego nabycia prawa własności oraz prawa użytkowania wieczystego nieruchomości</t>
  </si>
  <si>
    <t>Wpływy z opłat za wydawanie zezwoleń na sprzedaż alkoholu</t>
  </si>
  <si>
    <t>Wpływy z innych lokalnych opłat pobieranych przez jednostki samorządu terytorialnego na podstawie odrębnych ustaw (ewidencja działalności gospodarczej)</t>
  </si>
  <si>
    <t>Wpływy z innych lokalnych opłat pobieranych przez jednostki samorządu terytorialnego na podstawie odrębnych ustaw (zajęcie pasa jezdni)</t>
  </si>
  <si>
    <t>Subwencje ogólne z budżetu państwa (oświatowa)</t>
  </si>
  <si>
    <t>Subwencje ogólne z budżetu państwa (równoważąca)</t>
  </si>
  <si>
    <t>Dochody z najmu i dzierżawy składników majątkowych (szkoły podstawowe)</t>
  </si>
  <si>
    <t>Dochody z najmu i dzierżawy składników majątkowych (przedszkole specjalne)</t>
  </si>
  <si>
    <t>Dochody z najmu i dzierżawy składników majątkowych (gimnazja)</t>
  </si>
  <si>
    <t>Wpływy z usług (Zespół Obsługi Placówek Oświatowych)</t>
  </si>
  <si>
    <t>Dochody z najmu i dzierżawy składników majątkowych (Żłobek)</t>
  </si>
  <si>
    <t>Dochody z najmu i dzierżawy składników majątkowych (ZWiK)</t>
  </si>
  <si>
    <t>85412 - Kolonie i obozy oraz inne formy wypoczynku dzieci i młodzieży szkolnej, a także szkolenia młodzieży</t>
  </si>
  <si>
    <t>Wpływy z usług (pobyt w domach pomocy społecznej)</t>
  </si>
  <si>
    <t>Dochody z najmu i dzierżawy składników majątkowych (OPS)</t>
  </si>
  <si>
    <t>Wpływy z usług (mieszkania chronione)</t>
  </si>
  <si>
    <t>85228 - Usługi opiekuńcze i specjalistyczne usługi opiekuńcze</t>
  </si>
  <si>
    <t>Wpływy z usług (usługi opiekuńcze)</t>
  </si>
  <si>
    <t>Środki na dofinansowanie własnych inwestycji gmin, powiatów, samorządów województw, pozyskane z innych źródeł (Gospodarka wodno-ściekowa w Raciborzu - Fundusz Spójności - zaliczka)</t>
  </si>
  <si>
    <t>Środki na dofinansowanie własnych inwestycji gmin, powiatów, samorządów województw, pozyskane z innych źródeł (Gospodarka wodno-ściekowa w Raciborzu - Fundusz Spójności - zwrot)</t>
  </si>
  <si>
    <t>0970</t>
  </si>
  <si>
    <t>0690</t>
  </si>
  <si>
    <t>Wpływy z różnych opłat (MSO)</t>
  </si>
  <si>
    <t>0830</t>
  </si>
  <si>
    <t>Wpływy z usług (MSO)</t>
  </si>
  <si>
    <t>854 - Edukacyjna opieka wychowawcza - Suma</t>
  </si>
  <si>
    <t>0470</t>
  </si>
  <si>
    <t>0750</t>
  </si>
  <si>
    <t>0760</t>
  </si>
  <si>
    <t>0770</t>
  </si>
  <si>
    <t>0350</t>
  </si>
  <si>
    <t>0310</t>
  </si>
  <si>
    <t>0320</t>
  </si>
  <si>
    <t>0330</t>
  </si>
  <si>
    <t>0340</t>
  </si>
  <si>
    <t>0500</t>
  </si>
  <si>
    <t>0910</t>
  </si>
  <si>
    <t>0360</t>
  </si>
  <si>
    <t>0430</t>
  </si>
  <si>
    <t>0410</t>
  </si>
  <si>
    <t>0480</t>
  </si>
  <si>
    <t>0490</t>
  </si>
  <si>
    <t>0010</t>
  </si>
  <si>
    <t>0020</t>
  </si>
  <si>
    <t>2920</t>
  </si>
  <si>
    <t>0920</t>
  </si>
  <si>
    <t>2440</t>
  </si>
  <si>
    <t>85214 - Zasiłki i pomoc w naturze oraz składki na ubezpieczenia emerytalne i rentowe</t>
  </si>
  <si>
    <t>Dotacje celowe otrzymane z budżetu państwa na realizację własnych zadań bieżących gmin (zasiłki i pomoc w naturze)</t>
  </si>
  <si>
    <t>Dotacje celowe otrzymane z budżetu państwa na realizację własnych zadań bieżących gmin (OPS)</t>
  </si>
  <si>
    <t>85295 - Pozostała działalność</t>
  </si>
  <si>
    <t>Dotacje celowe otrzymane z budżetu państwa na realizację własnych zadań bieżących gmin (dożywianie dzieci)</t>
  </si>
  <si>
    <t>dochody MSO</t>
  </si>
  <si>
    <t>Wpływy z różnych dochodów</t>
  </si>
  <si>
    <t>Wpływy z różnych dochodów (Gospodarka wodno-ściekowa w Raciborzu - zwrot VAT)</t>
  </si>
  <si>
    <t>Wpływy z różnych dochodów (MSO)</t>
  </si>
  <si>
    <t>Gospodarka wodno-ściekowa w Raciborzu - zwrot VAT</t>
  </si>
  <si>
    <t>Wpływy z różnych opłat (szkoły podstawowe)</t>
  </si>
  <si>
    <t>Wpływy z różnych opłat (przedszkola)</t>
  </si>
  <si>
    <t>Wpływy z różnych opłat (przedszkole specjalne)</t>
  </si>
  <si>
    <t>Wpływy z różnych opłat (gimnazja)</t>
  </si>
  <si>
    <t>Wpływy z różnych opłat (żłobek)</t>
  </si>
  <si>
    <t>Wpływy z różnych opłat (obóz w Pleśnej)</t>
  </si>
  <si>
    <t>Dochody z najmu i dzierżawy składników majątkowych (UM)</t>
  </si>
  <si>
    <t>Podatek od nieruchomości (osoby prawne)</t>
  </si>
  <si>
    <t>Podatek rolny (osoby prawne)</t>
  </si>
  <si>
    <t>Podatek leśny (osoby prawne)</t>
  </si>
  <si>
    <t>Podatek od środków transportowych (osoby prawne)</t>
  </si>
  <si>
    <t>Podatek od czynności cywilnoprawnych (osoby prawne)</t>
  </si>
  <si>
    <t>Wpływy z różnych opłat - opłata prolongacyjna (osoby prawne)</t>
  </si>
  <si>
    <t>Odsetki od nieterminowych wpłat z tytułu podatków i opłat (osoby prawne)</t>
  </si>
  <si>
    <t>Podatek od nieruchomości (osoby fizyczne)</t>
  </si>
  <si>
    <t>Podatek rolny (osoby fizyczne)</t>
  </si>
  <si>
    <t>Podatek od środków transportowych (osoby fizyczne)</t>
  </si>
  <si>
    <t>Podatek od spadków i darowizn (osoby fizyczne)</t>
  </si>
  <si>
    <t>Wpływy z opłaty targowej (osoby fizyczne)</t>
  </si>
  <si>
    <t>Podatek od czynności cywilnoprawnych (osoby fizyczne)</t>
  </si>
  <si>
    <t>Wpływy z różnych opłat - opłata prolongacyjna (osoby fizyczne)</t>
  </si>
  <si>
    <t>Odsetki od nieterminowych wpłat z tytułu podatków i opłat (osoby fizyczne)</t>
  </si>
  <si>
    <t>Pozostałe odsetki (od lokat)</t>
  </si>
  <si>
    <t>Wpływy z różnych opłat (odpłatność za obiady - DDPS)</t>
  </si>
  <si>
    <t>Wpływy z różnych dochodów (wycena nieruchomości)</t>
  </si>
  <si>
    <t>Dotacje otrzymane na realizację zadań bieżących jednostek sektora finansów publicznych (WTZ)</t>
  </si>
  <si>
    <t>do URM Nr XVI/207/2007</t>
  </si>
  <si>
    <t>z dnia 19 grudnia 2007r.</t>
  </si>
  <si>
    <t>0460</t>
  </si>
  <si>
    <t>Wpływy z opłaty eksploatacyjnej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</si>
</sst>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</numFmts>
  <fonts count="11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9"/>
      <name val="Arial CE"/>
      <family val="2"/>
    </font>
    <font>
      <i/>
      <sz val="10"/>
      <color indexed="10"/>
      <name val="Arial CE"/>
      <family val="2"/>
    </font>
    <font>
      <i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3" fontId="0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 quotePrefix="1">
      <alignment/>
    </xf>
    <xf numFmtId="0" fontId="3" fillId="0" borderId="4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 quotePrefix="1">
      <alignment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 quotePrefix="1">
      <alignment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 quotePrefix="1">
      <alignment/>
    </xf>
    <xf numFmtId="0" fontId="2" fillId="0" borderId="5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 quotePrefix="1">
      <alignment/>
    </xf>
    <xf numFmtId="0" fontId="3" fillId="0" borderId="2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 quotePrefix="1">
      <alignment vertical="center"/>
    </xf>
    <xf numFmtId="0" fontId="1" fillId="0" borderId="3" xfId="0" applyFont="1" applyFill="1" applyBorder="1" applyAlignment="1" quotePrefix="1">
      <alignment vertical="center"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 quotePrefix="1">
      <alignment horizontal="left"/>
    </xf>
    <xf numFmtId="0" fontId="1" fillId="0" borderId="3" xfId="0" applyFont="1" applyFill="1" applyBorder="1" applyAlignment="1" quotePrefix="1">
      <alignment horizontal="left"/>
    </xf>
    <xf numFmtId="0" fontId="1" fillId="0" borderId="1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justify" vertical="center" wrapText="1"/>
    </xf>
    <xf numFmtId="3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ummaryBelow="0"/>
  </sheetPr>
  <dimension ref="A1:H99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3.875" style="12" customWidth="1"/>
    <col min="2" max="2" width="5.875" style="1" hidden="1" customWidth="1"/>
    <col min="3" max="3" width="5.875" style="29" hidden="1" customWidth="1"/>
    <col min="4" max="4" width="61.625" style="5" customWidth="1"/>
    <col min="5" max="5" width="11.375" style="13" customWidth="1"/>
    <col min="6" max="6" width="11.625" style="12" customWidth="1"/>
    <col min="7" max="7" width="10.75390625" style="12" bestFit="1" customWidth="1"/>
    <col min="8" max="16384" width="9.125" style="1" customWidth="1"/>
  </cols>
  <sheetData>
    <row r="1" ht="12.75">
      <c r="G1" s="6" t="s">
        <v>42</v>
      </c>
    </row>
    <row r="2" ht="12.75">
      <c r="G2" s="6" t="s">
        <v>153</v>
      </c>
    </row>
    <row r="3" ht="12.75">
      <c r="G3" s="6" t="s">
        <v>154</v>
      </c>
    </row>
    <row r="4" ht="15">
      <c r="E4" s="7"/>
    </row>
    <row r="5" ht="15">
      <c r="E5" s="7"/>
    </row>
    <row r="6" spans="1:7" s="31" customFormat="1" ht="12.75">
      <c r="A6" s="62" t="s">
        <v>17</v>
      </c>
      <c r="B6" s="62" t="s">
        <v>18</v>
      </c>
      <c r="C6" s="62" t="s">
        <v>19</v>
      </c>
      <c r="D6" s="63" t="s">
        <v>28</v>
      </c>
      <c r="E6" s="67" t="s">
        <v>65</v>
      </c>
      <c r="F6" s="62" t="s">
        <v>68</v>
      </c>
      <c r="G6" s="62"/>
    </row>
    <row r="7" spans="1:7" s="31" customFormat="1" ht="12.75">
      <c r="A7" s="62"/>
      <c r="B7" s="62"/>
      <c r="C7" s="62"/>
      <c r="D7" s="63"/>
      <c r="E7" s="68"/>
      <c r="F7" s="30" t="s">
        <v>66</v>
      </c>
      <c r="G7" s="30" t="s">
        <v>67</v>
      </c>
    </row>
    <row r="8" spans="1:7" s="36" customFormat="1" ht="11.25">
      <c r="A8" s="32">
        <v>1</v>
      </c>
      <c r="B8" s="33"/>
      <c r="C8" s="33"/>
      <c r="D8" s="34">
        <v>2</v>
      </c>
      <c r="E8" s="35">
        <v>3</v>
      </c>
      <c r="F8" s="32">
        <v>4</v>
      </c>
      <c r="G8" s="32">
        <v>5</v>
      </c>
    </row>
    <row r="9" spans="1:7" s="41" customFormat="1" ht="13.5" thickBot="1">
      <c r="A9" s="37" t="s">
        <v>37</v>
      </c>
      <c r="B9" s="38"/>
      <c r="C9" s="39"/>
      <c r="D9" s="40"/>
      <c r="E9" s="15">
        <f>SUBTOTAL(9,E11:E80)</f>
        <v>150386081</v>
      </c>
      <c r="F9" s="15">
        <f>SUBTOTAL(9,F11:F80)</f>
        <v>108838495</v>
      </c>
      <c r="G9" s="15">
        <f>SUBTOTAL(9,G11:G80)</f>
        <v>41547586</v>
      </c>
    </row>
    <row r="10" spans="1:7" s="20" customFormat="1" ht="14.25" outlineLevel="1" thickBot="1" thickTop="1">
      <c r="A10" s="42" t="s">
        <v>41</v>
      </c>
      <c r="B10" s="43"/>
      <c r="C10" s="44"/>
      <c r="D10" s="45"/>
      <c r="E10" s="8">
        <f>SUBTOTAL(9,E11:E11)</f>
        <v>520000</v>
      </c>
      <c r="F10" s="8">
        <f>SUBTOTAL(9,F11:F11)</f>
        <v>520000</v>
      </c>
      <c r="G10" s="8">
        <f>SUBTOTAL(9,G11:G11)</f>
        <v>0</v>
      </c>
    </row>
    <row r="11" spans="1:7" s="46" customFormat="1" ht="12.75" outlineLevel="2">
      <c r="A11" s="21" t="s">
        <v>39</v>
      </c>
      <c r="B11" s="22" t="s">
        <v>40</v>
      </c>
      <c r="C11" s="23" t="s">
        <v>90</v>
      </c>
      <c r="D11" s="24" t="s">
        <v>69</v>
      </c>
      <c r="E11" s="9">
        <f>F11+G11</f>
        <v>520000</v>
      </c>
      <c r="F11" s="9">
        <v>520000</v>
      </c>
      <c r="G11" s="9"/>
    </row>
    <row r="12" spans="1:7" s="20" customFormat="1" ht="13.5" outlineLevel="1" thickBot="1">
      <c r="A12" s="16" t="s">
        <v>36</v>
      </c>
      <c r="B12" s="17"/>
      <c r="C12" s="18"/>
      <c r="D12" s="19"/>
      <c r="E12" s="10">
        <f>SUBTOTAL(9,E13:E17)</f>
        <v>17120000</v>
      </c>
      <c r="F12" s="10">
        <f>SUBTOTAL(9,F13:F17)</f>
        <v>1620000</v>
      </c>
      <c r="G12" s="10">
        <f>SUBTOTAL(9,G13:G17)</f>
        <v>15500000</v>
      </c>
    </row>
    <row r="13" spans="1:7" ht="25.5" outlineLevel="2">
      <c r="A13" s="21" t="s">
        <v>1</v>
      </c>
      <c r="B13" s="22" t="s">
        <v>2</v>
      </c>
      <c r="C13" s="23" t="s">
        <v>96</v>
      </c>
      <c r="D13" s="24" t="s">
        <v>26</v>
      </c>
      <c r="E13" s="9">
        <f>F13+G13</f>
        <v>1260000</v>
      </c>
      <c r="F13" s="9">
        <v>1260000</v>
      </c>
      <c r="G13" s="9"/>
    </row>
    <row r="14" spans="1:7" ht="12.75" outlineLevel="2">
      <c r="A14" s="21" t="s">
        <v>1</v>
      </c>
      <c r="B14" s="22" t="s">
        <v>2</v>
      </c>
      <c r="C14" s="23" t="s">
        <v>90</v>
      </c>
      <c r="D14" s="24" t="s">
        <v>151</v>
      </c>
      <c r="E14" s="4">
        <f>F14+G14</f>
        <v>40000</v>
      </c>
      <c r="F14" s="9">
        <v>40000</v>
      </c>
      <c r="G14" s="9"/>
    </row>
    <row r="15" spans="1:7" ht="12.75" outlineLevel="2">
      <c r="A15" s="25" t="s">
        <v>1</v>
      </c>
      <c r="B15" s="26" t="s">
        <v>2</v>
      </c>
      <c r="C15" s="28" t="s">
        <v>97</v>
      </c>
      <c r="D15" s="27" t="s">
        <v>43</v>
      </c>
      <c r="E15" s="4">
        <f>F15+G15</f>
        <v>320000</v>
      </c>
      <c r="F15" s="4">
        <v>320000</v>
      </c>
      <c r="G15" s="4"/>
    </row>
    <row r="16" spans="1:7" ht="25.5" outlineLevel="2">
      <c r="A16" s="25" t="s">
        <v>1</v>
      </c>
      <c r="B16" s="25" t="s">
        <v>2</v>
      </c>
      <c r="C16" s="47" t="s">
        <v>98</v>
      </c>
      <c r="D16" s="27" t="s">
        <v>25</v>
      </c>
      <c r="E16" s="4">
        <f>F16+G16</f>
        <v>500000</v>
      </c>
      <c r="F16" s="4"/>
      <c r="G16" s="4">
        <v>500000</v>
      </c>
    </row>
    <row r="17" spans="1:7" ht="25.5" outlineLevel="2">
      <c r="A17" s="25" t="s">
        <v>1</v>
      </c>
      <c r="B17" s="26" t="s">
        <v>2</v>
      </c>
      <c r="C17" s="28" t="s">
        <v>99</v>
      </c>
      <c r="D17" s="27" t="s">
        <v>70</v>
      </c>
      <c r="E17" s="4">
        <f>F17+G17</f>
        <v>15000000</v>
      </c>
      <c r="F17" s="4"/>
      <c r="G17" s="4">
        <v>15000000</v>
      </c>
    </row>
    <row r="18" spans="1:7" s="20" customFormat="1" ht="13.5" outlineLevel="1" thickBot="1">
      <c r="A18" s="16" t="s">
        <v>35</v>
      </c>
      <c r="B18" s="17"/>
      <c r="C18" s="18"/>
      <c r="D18" s="19"/>
      <c r="E18" s="10">
        <f>SUBTOTAL(9,E19:E20)</f>
        <v>1225000</v>
      </c>
      <c r="F18" s="10">
        <f>SUBTOTAL(9,F19:F20)</f>
        <v>1225000</v>
      </c>
      <c r="G18" s="10">
        <f>SUBTOTAL(9,G19:G20)</f>
        <v>0</v>
      </c>
    </row>
    <row r="19" spans="1:7" ht="12.75" outlineLevel="2">
      <c r="A19" s="21" t="s">
        <v>3</v>
      </c>
      <c r="B19" s="22" t="s">
        <v>4</v>
      </c>
      <c r="C19" s="23" t="s">
        <v>97</v>
      </c>
      <c r="D19" s="24" t="s">
        <v>133</v>
      </c>
      <c r="E19" s="9">
        <f>F19+G19</f>
        <v>25000</v>
      </c>
      <c r="F19" s="9">
        <v>25000</v>
      </c>
      <c r="G19" s="9"/>
    </row>
    <row r="20" spans="1:7" ht="12.75" outlineLevel="2">
      <c r="A20" s="25" t="s">
        <v>3</v>
      </c>
      <c r="B20" s="26" t="s">
        <v>4</v>
      </c>
      <c r="C20" s="28" t="s">
        <v>90</v>
      </c>
      <c r="D20" s="27" t="s">
        <v>123</v>
      </c>
      <c r="E20" s="4">
        <f>F20+G20</f>
        <v>1200000</v>
      </c>
      <c r="F20" s="4">
        <v>1200000</v>
      </c>
      <c r="G20" s="4"/>
    </row>
    <row r="21" spans="1:7" s="20" customFormat="1" ht="39.75" customHeight="1" outlineLevel="1" thickBot="1">
      <c r="A21" s="64" t="s">
        <v>34</v>
      </c>
      <c r="B21" s="65"/>
      <c r="C21" s="65"/>
      <c r="D21" s="66"/>
      <c r="E21" s="10">
        <f>SUBTOTAL(9,E22:E44)</f>
        <v>59912500</v>
      </c>
      <c r="F21" s="10">
        <f>SUBTOTAL(9,F22:F44)</f>
        <v>59912500</v>
      </c>
      <c r="G21" s="10">
        <f>SUBTOTAL(9,G22:G44)</f>
        <v>0</v>
      </c>
    </row>
    <row r="22" spans="1:7" ht="25.5" outlineLevel="2">
      <c r="A22" s="21" t="s">
        <v>27</v>
      </c>
      <c r="B22" s="21" t="s">
        <v>56</v>
      </c>
      <c r="C22" s="48" t="s">
        <v>100</v>
      </c>
      <c r="D22" s="24" t="s">
        <v>57</v>
      </c>
      <c r="E22" s="9">
        <f aca="true" t="shared" si="0" ref="E22:E44">F22+G22</f>
        <v>40000</v>
      </c>
      <c r="F22" s="9">
        <v>40000</v>
      </c>
      <c r="G22" s="9"/>
    </row>
    <row r="23" spans="1:7" ht="12.75" outlineLevel="2">
      <c r="A23" s="25" t="s">
        <v>27</v>
      </c>
      <c r="B23" s="49" t="s">
        <v>45</v>
      </c>
      <c r="C23" s="28" t="s">
        <v>101</v>
      </c>
      <c r="D23" s="27" t="s">
        <v>134</v>
      </c>
      <c r="E23" s="4">
        <f t="shared" si="0"/>
        <v>19500000</v>
      </c>
      <c r="F23" s="4">
        <v>19500000</v>
      </c>
      <c r="G23" s="4"/>
    </row>
    <row r="24" spans="1:7" ht="12.75" outlineLevel="2">
      <c r="A24" s="25" t="s">
        <v>27</v>
      </c>
      <c r="B24" s="49" t="s">
        <v>45</v>
      </c>
      <c r="C24" s="28" t="s">
        <v>102</v>
      </c>
      <c r="D24" s="27" t="s">
        <v>135</v>
      </c>
      <c r="E24" s="4">
        <f t="shared" si="0"/>
        <v>70000</v>
      </c>
      <c r="F24" s="4">
        <v>70000</v>
      </c>
      <c r="G24" s="4"/>
    </row>
    <row r="25" spans="1:7" ht="12.75" outlineLevel="2">
      <c r="A25" s="25" t="s">
        <v>27</v>
      </c>
      <c r="B25" s="49" t="s">
        <v>45</v>
      </c>
      <c r="C25" s="28" t="s">
        <v>103</v>
      </c>
      <c r="D25" s="27" t="s">
        <v>136</v>
      </c>
      <c r="E25" s="4">
        <f t="shared" si="0"/>
        <v>2500</v>
      </c>
      <c r="F25" s="4">
        <v>2500</v>
      </c>
      <c r="G25" s="4"/>
    </row>
    <row r="26" spans="1:7" ht="12.75" outlineLevel="2">
      <c r="A26" s="25" t="s">
        <v>27</v>
      </c>
      <c r="B26" s="49" t="s">
        <v>45</v>
      </c>
      <c r="C26" s="28" t="s">
        <v>104</v>
      </c>
      <c r="D26" s="27" t="s">
        <v>137</v>
      </c>
      <c r="E26" s="4">
        <f t="shared" si="0"/>
        <v>450000</v>
      </c>
      <c r="F26" s="4">
        <v>450000</v>
      </c>
      <c r="G26" s="4"/>
    </row>
    <row r="27" spans="1:7" ht="12.75" outlineLevel="2">
      <c r="A27" s="25" t="s">
        <v>27</v>
      </c>
      <c r="B27" s="49" t="s">
        <v>45</v>
      </c>
      <c r="C27" s="28" t="s">
        <v>105</v>
      </c>
      <c r="D27" s="27" t="s">
        <v>138</v>
      </c>
      <c r="E27" s="4">
        <f t="shared" si="0"/>
        <v>60000</v>
      </c>
      <c r="F27" s="4">
        <v>60000</v>
      </c>
      <c r="G27" s="4"/>
    </row>
    <row r="28" spans="1:7" ht="12.75" outlineLevel="2">
      <c r="A28" s="25" t="s">
        <v>27</v>
      </c>
      <c r="B28" s="49" t="s">
        <v>45</v>
      </c>
      <c r="C28" s="28" t="s">
        <v>91</v>
      </c>
      <c r="D28" s="27" t="s">
        <v>139</v>
      </c>
      <c r="E28" s="4">
        <f t="shared" si="0"/>
        <v>20000</v>
      </c>
      <c r="F28" s="4">
        <v>20000</v>
      </c>
      <c r="G28" s="4"/>
    </row>
    <row r="29" spans="1:7" ht="12.75" customHeight="1" outlineLevel="2">
      <c r="A29" s="25" t="s">
        <v>27</v>
      </c>
      <c r="B29" s="49" t="s">
        <v>45</v>
      </c>
      <c r="C29" s="28" t="s">
        <v>106</v>
      </c>
      <c r="D29" s="27" t="s">
        <v>140</v>
      </c>
      <c r="E29" s="4">
        <f t="shared" si="0"/>
        <v>80000</v>
      </c>
      <c r="F29" s="4">
        <v>80000</v>
      </c>
      <c r="G29" s="4"/>
    </row>
    <row r="30" spans="1:7" ht="12.75" outlineLevel="2">
      <c r="A30" s="25" t="s">
        <v>27</v>
      </c>
      <c r="B30" s="49" t="s">
        <v>46</v>
      </c>
      <c r="C30" s="28" t="s">
        <v>101</v>
      </c>
      <c r="D30" s="27" t="s">
        <v>141</v>
      </c>
      <c r="E30" s="4">
        <f t="shared" si="0"/>
        <v>2900000</v>
      </c>
      <c r="F30" s="4">
        <v>2900000</v>
      </c>
      <c r="G30" s="4"/>
    </row>
    <row r="31" spans="1:7" ht="12.75" outlineLevel="2">
      <c r="A31" s="25" t="s">
        <v>27</v>
      </c>
      <c r="B31" s="49" t="s">
        <v>46</v>
      </c>
      <c r="C31" s="28" t="s">
        <v>102</v>
      </c>
      <c r="D31" s="27" t="s">
        <v>142</v>
      </c>
      <c r="E31" s="4">
        <f t="shared" si="0"/>
        <v>600000</v>
      </c>
      <c r="F31" s="4">
        <v>600000</v>
      </c>
      <c r="G31" s="4"/>
    </row>
    <row r="32" spans="1:7" ht="12.75" outlineLevel="2">
      <c r="A32" s="25" t="s">
        <v>27</v>
      </c>
      <c r="B32" s="49" t="s">
        <v>46</v>
      </c>
      <c r="C32" s="28" t="s">
        <v>104</v>
      </c>
      <c r="D32" s="27" t="s">
        <v>143</v>
      </c>
      <c r="E32" s="4">
        <f t="shared" si="0"/>
        <v>300000</v>
      </c>
      <c r="F32" s="4">
        <v>300000</v>
      </c>
      <c r="G32" s="4"/>
    </row>
    <row r="33" spans="1:7" ht="12.75" outlineLevel="2">
      <c r="A33" s="25" t="s">
        <v>27</v>
      </c>
      <c r="B33" s="49" t="s">
        <v>46</v>
      </c>
      <c r="C33" s="28" t="s">
        <v>107</v>
      </c>
      <c r="D33" s="27" t="s">
        <v>144</v>
      </c>
      <c r="E33" s="4">
        <f t="shared" si="0"/>
        <v>140000</v>
      </c>
      <c r="F33" s="4">
        <v>140000</v>
      </c>
      <c r="G33" s="4"/>
    </row>
    <row r="34" spans="1:7" ht="12.75" outlineLevel="2">
      <c r="A34" s="25" t="s">
        <v>27</v>
      </c>
      <c r="B34" s="49" t="s">
        <v>46</v>
      </c>
      <c r="C34" s="28" t="s">
        <v>108</v>
      </c>
      <c r="D34" s="27" t="s">
        <v>145</v>
      </c>
      <c r="E34" s="4">
        <f t="shared" si="0"/>
        <v>800000</v>
      </c>
      <c r="F34" s="4">
        <v>800000</v>
      </c>
      <c r="G34" s="4"/>
    </row>
    <row r="35" spans="1:7" ht="12.75" outlineLevel="2">
      <c r="A35" s="25" t="s">
        <v>27</v>
      </c>
      <c r="B35" s="49" t="s">
        <v>46</v>
      </c>
      <c r="C35" s="28" t="s">
        <v>105</v>
      </c>
      <c r="D35" s="27" t="s">
        <v>146</v>
      </c>
      <c r="E35" s="4">
        <f t="shared" si="0"/>
        <v>1500000</v>
      </c>
      <c r="F35" s="4">
        <v>1500000</v>
      </c>
      <c r="G35" s="4"/>
    </row>
    <row r="36" spans="1:7" ht="12.75" outlineLevel="2">
      <c r="A36" s="25" t="s">
        <v>27</v>
      </c>
      <c r="B36" s="49" t="s">
        <v>46</v>
      </c>
      <c r="C36" s="28" t="s">
        <v>91</v>
      </c>
      <c r="D36" s="27" t="s">
        <v>147</v>
      </c>
      <c r="E36" s="4">
        <f t="shared" si="0"/>
        <v>15000</v>
      </c>
      <c r="F36" s="4">
        <v>15000</v>
      </c>
      <c r="G36" s="4"/>
    </row>
    <row r="37" spans="1:7" ht="12.75" customHeight="1" outlineLevel="2">
      <c r="A37" s="25" t="s">
        <v>27</v>
      </c>
      <c r="B37" s="49" t="s">
        <v>46</v>
      </c>
      <c r="C37" s="28" t="s">
        <v>106</v>
      </c>
      <c r="D37" s="27" t="s">
        <v>148</v>
      </c>
      <c r="E37" s="4">
        <f t="shared" si="0"/>
        <v>60000</v>
      </c>
      <c r="F37" s="4">
        <v>60000</v>
      </c>
      <c r="G37" s="4"/>
    </row>
    <row r="38" spans="1:7" ht="12.75" outlineLevel="2">
      <c r="A38" s="25" t="s">
        <v>27</v>
      </c>
      <c r="B38" s="26" t="s">
        <v>5</v>
      </c>
      <c r="C38" s="28" t="s">
        <v>109</v>
      </c>
      <c r="D38" s="27" t="s">
        <v>0</v>
      </c>
      <c r="E38" s="4">
        <f t="shared" si="0"/>
        <v>1100000</v>
      </c>
      <c r="F38" s="4">
        <v>1100000</v>
      </c>
      <c r="G38" s="4"/>
    </row>
    <row r="39" spans="1:7" ht="12.75" outlineLevel="2">
      <c r="A39" s="25" t="s">
        <v>27</v>
      </c>
      <c r="B39" s="26" t="s">
        <v>5</v>
      </c>
      <c r="C39" s="28" t="s">
        <v>155</v>
      </c>
      <c r="D39" s="27" t="s">
        <v>156</v>
      </c>
      <c r="E39" s="4">
        <f>F39+G39</f>
        <v>60000</v>
      </c>
      <c r="F39" s="4">
        <v>60000</v>
      </c>
      <c r="G39" s="4"/>
    </row>
    <row r="40" spans="1:7" ht="12.75" outlineLevel="2">
      <c r="A40" s="25" t="s">
        <v>27</v>
      </c>
      <c r="B40" s="26" t="s">
        <v>5</v>
      </c>
      <c r="C40" s="28" t="s">
        <v>110</v>
      </c>
      <c r="D40" s="27" t="s">
        <v>71</v>
      </c>
      <c r="E40" s="4">
        <f t="shared" si="0"/>
        <v>1100000</v>
      </c>
      <c r="F40" s="4">
        <v>1100000</v>
      </c>
      <c r="G40" s="4"/>
    </row>
    <row r="41" spans="1:7" ht="38.25" outlineLevel="2">
      <c r="A41" s="25" t="s">
        <v>27</v>
      </c>
      <c r="B41" s="25" t="s">
        <v>5</v>
      </c>
      <c r="C41" s="47" t="s">
        <v>111</v>
      </c>
      <c r="D41" s="27" t="s">
        <v>72</v>
      </c>
      <c r="E41" s="4">
        <f t="shared" si="0"/>
        <v>50000</v>
      </c>
      <c r="F41" s="4">
        <v>50000</v>
      </c>
      <c r="G41" s="4"/>
    </row>
    <row r="42" spans="1:7" ht="25.5" customHeight="1" outlineLevel="2">
      <c r="A42" s="25" t="s">
        <v>27</v>
      </c>
      <c r="B42" s="25" t="s">
        <v>5</v>
      </c>
      <c r="C42" s="47" t="s">
        <v>111</v>
      </c>
      <c r="D42" s="27" t="s">
        <v>73</v>
      </c>
      <c r="E42" s="4">
        <f t="shared" si="0"/>
        <v>200000</v>
      </c>
      <c r="F42" s="4">
        <v>200000</v>
      </c>
      <c r="G42" s="4"/>
    </row>
    <row r="43" spans="1:7" ht="12.75" outlineLevel="2">
      <c r="A43" s="25" t="s">
        <v>27</v>
      </c>
      <c r="B43" s="26" t="s">
        <v>6</v>
      </c>
      <c r="C43" s="28" t="s">
        <v>112</v>
      </c>
      <c r="D43" s="27" t="s">
        <v>62</v>
      </c>
      <c r="E43" s="4">
        <f t="shared" si="0"/>
        <v>27865000</v>
      </c>
      <c r="F43" s="4">
        <v>27865000</v>
      </c>
      <c r="G43" s="4"/>
    </row>
    <row r="44" spans="1:7" ht="12.75" outlineLevel="2">
      <c r="A44" s="25" t="s">
        <v>27</v>
      </c>
      <c r="B44" s="26" t="s">
        <v>6</v>
      </c>
      <c r="C44" s="28" t="s">
        <v>113</v>
      </c>
      <c r="D44" s="27" t="s">
        <v>63</v>
      </c>
      <c r="E44" s="4">
        <f t="shared" si="0"/>
        <v>3000000</v>
      </c>
      <c r="F44" s="4">
        <v>3000000</v>
      </c>
      <c r="G44" s="4"/>
    </row>
    <row r="45" spans="1:7" s="20" customFormat="1" ht="13.5" outlineLevel="1" thickBot="1">
      <c r="A45" s="16" t="s">
        <v>33</v>
      </c>
      <c r="B45" s="17"/>
      <c r="C45" s="18"/>
      <c r="D45" s="19"/>
      <c r="E45" s="10">
        <f>SUBTOTAL(9,E46:E48)</f>
        <v>24057674</v>
      </c>
      <c r="F45" s="10">
        <f>SUBTOTAL(9,F46:F48)</f>
        <v>24057674</v>
      </c>
      <c r="G45" s="10">
        <f>SUBTOTAL(9,G46:G48)</f>
        <v>0</v>
      </c>
    </row>
    <row r="46" spans="1:7" ht="12.75" outlineLevel="2">
      <c r="A46" s="21" t="s">
        <v>7</v>
      </c>
      <c r="B46" s="22" t="s">
        <v>8</v>
      </c>
      <c r="C46" s="23" t="s">
        <v>114</v>
      </c>
      <c r="D46" s="24" t="s">
        <v>74</v>
      </c>
      <c r="E46" s="9">
        <f>F46+G46</f>
        <v>22514516</v>
      </c>
      <c r="F46" s="9">
        <v>22514516</v>
      </c>
      <c r="G46" s="9"/>
    </row>
    <row r="47" spans="1:7" ht="12.75" outlineLevel="2">
      <c r="A47" s="25" t="s">
        <v>7</v>
      </c>
      <c r="B47" s="26" t="s">
        <v>9</v>
      </c>
      <c r="C47" s="28" t="s">
        <v>115</v>
      </c>
      <c r="D47" s="27" t="s">
        <v>149</v>
      </c>
      <c r="E47" s="4">
        <f>F47+G47</f>
        <v>300000</v>
      </c>
      <c r="F47" s="4">
        <v>300000</v>
      </c>
      <c r="G47" s="4"/>
    </row>
    <row r="48" spans="1:7" ht="12.75" outlineLevel="2">
      <c r="A48" s="25" t="s">
        <v>7</v>
      </c>
      <c r="B48" s="26" t="s">
        <v>38</v>
      </c>
      <c r="C48" s="28" t="s">
        <v>114</v>
      </c>
      <c r="D48" s="27" t="s">
        <v>75</v>
      </c>
      <c r="E48" s="4">
        <f>F48+G48</f>
        <v>1243158</v>
      </c>
      <c r="F48" s="4">
        <v>1243158</v>
      </c>
      <c r="G48" s="4"/>
    </row>
    <row r="49" spans="1:7" s="20" customFormat="1" ht="13.5" outlineLevel="1" thickBot="1">
      <c r="A49" s="16" t="s">
        <v>32</v>
      </c>
      <c r="B49" s="17"/>
      <c r="C49" s="18"/>
      <c r="D49" s="19"/>
      <c r="E49" s="10">
        <f>SUBTOTAL(9,E50:E57)</f>
        <v>3330489</v>
      </c>
      <c r="F49" s="10">
        <f>SUBTOTAL(9,F50:F57)</f>
        <v>3330489</v>
      </c>
      <c r="G49" s="10">
        <f>SUBTOTAL(9,G50:G57)</f>
        <v>0</v>
      </c>
    </row>
    <row r="50" spans="1:7" ht="25.5" outlineLevel="2">
      <c r="A50" s="21" t="s">
        <v>10</v>
      </c>
      <c r="B50" s="22" t="s">
        <v>11</v>
      </c>
      <c r="C50" s="23" t="s">
        <v>97</v>
      </c>
      <c r="D50" s="24" t="s">
        <v>76</v>
      </c>
      <c r="E50" s="9">
        <f aca="true" t="shared" si="1" ref="E50:E57">F50+G50</f>
        <v>25955</v>
      </c>
      <c r="F50" s="9">
        <v>25955</v>
      </c>
      <c r="G50" s="9"/>
    </row>
    <row r="51" spans="1:7" ht="12.75" outlineLevel="2">
      <c r="A51" s="25" t="s">
        <v>10</v>
      </c>
      <c r="B51" s="26" t="s">
        <v>11</v>
      </c>
      <c r="C51" s="23" t="s">
        <v>91</v>
      </c>
      <c r="D51" s="27" t="s">
        <v>127</v>
      </c>
      <c r="E51" s="4">
        <f t="shared" si="1"/>
        <v>911846</v>
      </c>
      <c r="F51" s="4">
        <v>911846</v>
      </c>
      <c r="G51" s="4"/>
    </row>
    <row r="52" spans="1:7" ht="12.75" outlineLevel="2">
      <c r="A52" s="25" t="s">
        <v>10</v>
      </c>
      <c r="B52" s="26" t="s">
        <v>23</v>
      </c>
      <c r="C52" s="23" t="s">
        <v>91</v>
      </c>
      <c r="D52" s="27" t="s">
        <v>128</v>
      </c>
      <c r="E52" s="4">
        <f t="shared" si="1"/>
        <v>2203828</v>
      </c>
      <c r="F52" s="4">
        <v>2203828</v>
      </c>
      <c r="G52" s="4"/>
    </row>
    <row r="53" spans="1:7" ht="25.5" outlineLevel="2">
      <c r="A53" s="25" t="s">
        <v>10</v>
      </c>
      <c r="B53" s="26" t="s">
        <v>24</v>
      </c>
      <c r="C53" s="28" t="s">
        <v>97</v>
      </c>
      <c r="D53" s="27" t="s">
        <v>77</v>
      </c>
      <c r="E53" s="4">
        <f t="shared" si="1"/>
        <v>45500</v>
      </c>
      <c r="F53" s="4">
        <v>45500</v>
      </c>
      <c r="G53" s="4"/>
    </row>
    <row r="54" spans="1:7" ht="12.75" outlineLevel="2">
      <c r="A54" s="25" t="s">
        <v>10</v>
      </c>
      <c r="B54" s="26" t="s">
        <v>24</v>
      </c>
      <c r="C54" s="23" t="s">
        <v>91</v>
      </c>
      <c r="D54" s="27" t="s">
        <v>129</v>
      </c>
      <c r="E54" s="4">
        <f t="shared" si="1"/>
        <v>90000</v>
      </c>
      <c r="F54" s="4">
        <v>90000</v>
      </c>
      <c r="G54" s="4"/>
    </row>
    <row r="55" spans="1:7" ht="12.75" outlineLevel="2">
      <c r="A55" s="25" t="s">
        <v>10</v>
      </c>
      <c r="B55" s="26" t="s">
        <v>12</v>
      </c>
      <c r="C55" s="28" t="s">
        <v>97</v>
      </c>
      <c r="D55" s="27" t="s">
        <v>78</v>
      </c>
      <c r="E55" s="4">
        <f t="shared" si="1"/>
        <v>22560</v>
      </c>
      <c r="F55" s="4">
        <v>22560</v>
      </c>
      <c r="G55" s="4"/>
    </row>
    <row r="56" spans="1:7" ht="12.75" outlineLevel="2">
      <c r="A56" s="25" t="s">
        <v>10</v>
      </c>
      <c r="B56" s="26" t="s">
        <v>12</v>
      </c>
      <c r="C56" s="23" t="s">
        <v>91</v>
      </c>
      <c r="D56" s="27" t="s">
        <v>130</v>
      </c>
      <c r="E56" s="4">
        <f t="shared" si="1"/>
        <v>14000</v>
      </c>
      <c r="F56" s="4">
        <v>14000</v>
      </c>
      <c r="G56" s="4"/>
    </row>
    <row r="57" spans="1:7" ht="12.75" outlineLevel="2">
      <c r="A57" s="25" t="s">
        <v>10</v>
      </c>
      <c r="B57" s="26" t="s">
        <v>21</v>
      </c>
      <c r="C57" s="28" t="s">
        <v>93</v>
      </c>
      <c r="D57" s="27" t="s">
        <v>79</v>
      </c>
      <c r="E57" s="4">
        <f t="shared" si="1"/>
        <v>16800</v>
      </c>
      <c r="F57" s="4">
        <v>16800</v>
      </c>
      <c r="G57" s="4"/>
    </row>
    <row r="58" spans="1:7" s="20" customFormat="1" ht="13.5" outlineLevel="1" thickBot="1">
      <c r="A58" s="16" t="s">
        <v>31</v>
      </c>
      <c r="B58" s="17"/>
      <c r="C58" s="18"/>
      <c r="D58" s="19"/>
      <c r="E58" s="10">
        <f>SUBTOTAL(9,E59:E66)</f>
        <v>1215939</v>
      </c>
      <c r="F58" s="10">
        <f>SUBTOTAL(9,F59:F66)</f>
        <v>1215939</v>
      </c>
      <c r="G58" s="10">
        <f>SUBTOTAL(9,G59:G66)</f>
        <v>0</v>
      </c>
    </row>
    <row r="59" spans="1:7" ht="12.75" outlineLevel="2">
      <c r="A59" s="21" t="s">
        <v>20</v>
      </c>
      <c r="B59" s="22" t="s">
        <v>60</v>
      </c>
      <c r="C59" s="23" t="s">
        <v>93</v>
      </c>
      <c r="D59" s="24" t="s">
        <v>83</v>
      </c>
      <c r="E59" s="9">
        <f aca="true" t="shared" si="2" ref="E59:E66">F59+G59</f>
        <v>156000</v>
      </c>
      <c r="F59" s="9">
        <v>156000</v>
      </c>
      <c r="G59" s="9"/>
    </row>
    <row r="60" spans="1:7" ht="12.75" outlineLevel="2">
      <c r="A60" s="25" t="s">
        <v>20</v>
      </c>
      <c r="B60" s="26" t="s">
        <v>47</v>
      </c>
      <c r="C60" s="23" t="s">
        <v>91</v>
      </c>
      <c r="D60" s="27" t="s">
        <v>150</v>
      </c>
      <c r="E60" s="4">
        <f t="shared" si="2"/>
        <v>19500</v>
      </c>
      <c r="F60" s="4">
        <v>19500</v>
      </c>
      <c r="G60" s="4"/>
    </row>
    <row r="61" spans="1:7" ht="25.5" outlineLevel="2">
      <c r="A61" s="25" t="s">
        <v>20</v>
      </c>
      <c r="B61" s="26" t="s">
        <v>117</v>
      </c>
      <c r="C61" s="23">
        <v>2030</v>
      </c>
      <c r="D61" s="27" t="s">
        <v>118</v>
      </c>
      <c r="E61" s="4">
        <f t="shared" si="2"/>
        <v>212950</v>
      </c>
      <c r="F61" s="4">
        <v>212950</v>
      </c>
      <c r="G61" s="4"/>
    </row>
    <row r="62" spans="1:7" ht="25.5" outlineLevel="2">
      <c r="A62" s="25" t="s">
        <v>20</v>
      </c>
      <c r="B62" s="26" t="s">
        <v>55</v>
      </c>
      <c r="C62" s="23">
        <v>2030</v>
      </c>
      <c r="D62" s="27" t="s">
        <v>119</v>
      </c>
      <c r="E62" s="4">
        <f t="shared" si="2"/>
        <v>674263</v>
      </c>
      <c r="F62" s="4">
        <v>674263</v>
      </c>
      <c r="G62" s="4"/>
    </row>
    <row r="63" spans="1:7" ht="12.75" outlineLevel="2">
      <c r="A63" s="25" t="s">
        <v>20</v>
      </c>
      <c r="B63" s="26" t="s">
        <v>55</v>
      </c>
      <c r="C63" s="28" t="s">
        <v>97</v>
      </c>
      <c r="D63" s="27" t="s">
        <v>84</v>
      </c>
      <c r="E63" s="4">
        <f t="shared" si="2"/>
        <v>4800</v>
      </c>
      <c r="F63" s="4">
        <v>4800</v>
      </c>
      <c r="G63" s="4"/>
    </row>
    <row r="64" spans="1:7" ht="12.75" outlineLevel="2">
      <c r="A64" s="25" t="s">
        <v>20</v>
      </c>
      <c r="B64" s="26" t="s">
        <v>48</v>
      </c>
      <c r="C64" s="28" t="s">
        <v>93</v>
      </c>
      <c r="D64" s="27" t="s">
        <v>85</v>
      </c>
      <c r="E64" s="4">
        <f t="shared" si="2"/>
        <v>13100</v>
      </c>
      <c r="F64" s="4">
        <v>13100</v>
      </c>
      <c r="G64" s="4"/>
    </row>
    <row r="65" spans="1:7" ht="12.75" outlineLevel="2">
      <c r="A65" s="25" t="s">
        <v>20</v>
      </c>
      <c r="B65" s="26" t="s">
        <v>86</v>
      </c>
      <c r="C65" s="28" t="s">
        <v>93</v>
      </c>
      <c r="D65" s="27" t="s">
        <v>87</v>
      </c>
      <c r="E65" s="4">
        <f t="shared" si="2"/>
        <v>51000</v>
      </c>
      <c r="F65" s="4">
        <v>51000</v>
      </c>
      <c r="G65" s="4"/>
    </row>
    <row r="66" spans="1:7" ht="25.5" outlineLevel="2">
      <c r="A66" s="25" t="s">
        <v>20</v>
      </c>
      <c r="B66" s="26" t="s">
        <v>120</v>
      </c>
      <c r="C66" s="23">
        <v>2030</v>
      </c>
      <c r="D66" s="27" t="s">
        <v>121</v>
      </c>
      <c r="E66" s="4">
        <f t="shared" si="2"/>
        <v>84326</v>
      </c>
      <c r="F66" s="4">
        <v>84326</v>
      </c>
      <c r="G66" s="4"/>
    </row>
    <row r="67" spans="1:7" s="20" customFormat="1" ht="13.5" outlineLevel="1" thickBot="1">
      <c r="A67" s="16" t="s">
        <v>30</v>
      </c>
      <c r="B67" s="17"/>
      <c r="C67" s="18"/>
      <c r="D67" s="19"/>
      <c r="E67" s="10">
        <f>SUBTOTAL(9,E68:E70)</f>
        <v>1064724</v>
      </c>
      <c r="F67" s="10">
        <f>SUBTOTAL(9,F68:F70)</f>
        <v>1064724</v>
      </c>
      <c r="G67" s="10">
        <f>SUBTOTAL(9,G68:G70)</f>
        <v>0</v>
      </c>
    </row>
    <row r="68" spans="1:7" ht="12.75" outlineLevel="2">
      <c r="A68" s="21" t="s">
        <v>22</v>
      </c>
      <c r="B68" s="22" t="s">
        <v>13</v>
      </c>
      <c r="C68" s="23" t="s">
        <v>97</v>
      </c>
      <c r="D68" s="24" t="s">
        <v>80</v>
      </c>
      <c r="E68" s="9">
        <f>F68+G68</f>
        <v>32124</v>
      </c>
      <c r="F68" s="9">
        <v>32124</v>
      </c>
      <c r="G68" s="9"/>
    </row>
    <row r="69" spans="1:8" ht="12.75" outlineLevel="2">
      <c r="A69" s="25" t="s">
        <v>22</v>
      </c>
      <c r="B69" s="26" t="s">
        <v>13</v>
      </c>
      <c r="C69" s="23" t="s">
        <v>91</v>
      </c>
      <c r="D69" s="27" t="s">
        <v>131</v>
      </c>
      <c r="E69" s="4">
        <f>F69+G69</f>
        <v>68600</v>
      </c>
      <c r="F69" s="4">
        <v>68600</v>
      </c>
      <c r="G69" s="4"/>
      <c r="H69" s="50"/>
    </row>
    <row r="70" spans="1:7" ht="25.5" outlineLevel="2">
      <c r="A70" s="25" t="s">
        <v>22</v>
      </c>
      <c r="B70" s="26" t="s">
        <v>64</v>
      </c>
      <c r="C70" s="28" t="s">
        <v>116</v>
      </c>
      <c r="D70" s="27" t="s">
        <v>152</v>
      </c>
      <c r="E70" s="4">
        <f>F70+G70</f>
        <v>964000</v>
      </c>
      <c r="F70" s="4">
        <v>964000</v>
      </c>
      <c r="G70" s="4"/>
    </row>
    <row r="71" spans="1:7" s="20" customFormat="1" ht="13.5" outlineLevel="1" thickBot="1">
      <c r="A71" s="16" t="s">
        <v>95</v>
      </c>
      <c r="B71" s="17"/>
      <c r="C71" s="18"/>
      <c r="D71" s="19"/>
      <c r="E71" s="10">
        <f>SUBTOTAL(9,E72:E72)</f>
        <v>288000</v>
      </c>
      <c r="F71" s="10">
        <f>SUBTOTAL(9,F72:F72)</f>
        <v>288000</v>
      </c>
      <c r="G71" s="10">
        <f>SUBTOTAL(9,G72:G72)</f>
        <v>0</v>
      </c>
    </row>
    <row r="72" spans="1:7" ht="12.75" outlineLevel="2">
      <c r="A72" s="21" t="s">
        <v>58</v>
      </c>
      <c r="B72" s="22" t="s">
        <v>82</v>
      </c>
      <c r="C72" s="23" t="s">
        <v>91</v>
      </c>
      <c r="D72" s="27" t="s">
        <v>132</v>
      </c>
      <c r="E72" s="9">
        <f>F72+G72</f>
        <v>288000</v>
      </c>
      <c r="F72" s="9">
        <v>288000</v>
      </c>
      <c r="G72" s="9"/>
    </row>
    <row r="73" spans="1:7" s="20" customFormat="1" ht="13.5" outlineLevel="1" thickBot="1">
      <c r="A73" s="51" t="s">
        <v>29</v>
      </c>
      <c r="B73" s="17"/>
      <c r="C73" s="52"/>
      <c r="D73" s="19"/>
      <c r="E73" s="10">
        <f>SUBTOTAL(9,E74:E80)</f>
        <v>41651755</v>
      </c>
      <c r="F73" s="10">
        <f>SUBTOTAL(9,F74:F80)</f>
        <v>15604169</v>
      </c>
      <c r="G73" s="10">
        <f>SUBTOTAL(9,G74:G80)</f>
        <v>26047586</v>
      </c>
    </row>
    <row r="74" spans="1:7" ht="25.5" outlineLevel="2">
      <c r="A74" s="21" t="s">
        <v>14</v>
      </c>
      <c r="B74" s="22" t="s">
        <v>15</v>
      </c>
      <c r="C74" s="53">
        <v>6290</v>
      </c>
      <c r="D74" s="24" t="s">
        <v>124</v>
      </c>
      <c r="E74" s="9">
        <f aca="true" t="shared" si="3" ref="E74:E80">F74+G74</f>
        <v>13668477</v>
      </c>
      <c r="F74" s="9">
        <v>13668477</v>
      </c>
      <c r="G74" s="9"/>
    </row>
    <row r="75" spans="1:7" ht="38.25" outlineLevel="2">
      <c r="A75" s="25" t="s">
        <v>14</v>
      </c>
      <c r="B75" s="26" t="s">
        <v>15</v>
      </c>
      <c r="C75" s="54">
        <v>6298</v>
      </c>
      <c r="D75" s="27" t="s">
        <v>88</v>
      </c>
      <c r="E75" s="4">
        <f t="shared" si="3"/>
        <v>13516661</v>
      </c>
      <c r="F75" s="4"/>
      <c r="G75" s="4">
        <v>13516661</v>
      </c>
    </row>
    <row r="76" spans="1:7" ht="38.25" outlineLevel="2">
      <c r="A76" s="25" t="s">
        <v>14</v>
      </c>
      <c r="B76" s="26" t="s">
        <v>15</v>
      </c>
      <c r="C76" s="54">
        <v>6298</v>
      </c>
      <c r="D76" s="27" t="s">
        <v>89</v>
      </c>
      <c r="E76" s="4">
        <f t="shared" si="3"/>
        <v>12530925</v>
      </c>
      <c r="F76" s="4"/>
      <c r="G76" s="4">
        <v>12530925</v>
      </c>
    </row>
    <row r="77" spans="1:7" ht="12.75" outlineLevel="2">
      <c r="A77" s="25" t="s">
        <v>14</v>
      </c>
      <c r="B77" s="26" t="s">
        <v>15</v>
      </c>
      <c r="C77" s="28" t="s">
        <v>97</v>
      </c>
      <c r="D77" s="27" t="s">
        <v>81</v>
      </c>
      <c r="E77" s="4">
        <f t="shared" si="3"/>
        <v>180692</v>
      </c>
      <c r="F77" s="4">
        <v>180692</v>
      </c>
      <c r="G77" s="4"/>
    </row>
    <row r="78" spans="1:7" ht="12.75" outlineLevel="2">
      <c r="A78" s="25" t="s">
        <v>14</v>
      </c>
      <c r="B78" s="26" t="s">
        <v>16</v>
      </c>
      <c r="C78" s="28" t="s">
        <v>90</v>
      </c>
      <c r="D78" s="27" t="s">
        <v>125</v>
      </c>
      <c r="E78" s="4">
        <f t="shared" si="3"/>
        <v>58275</v>
      </c>
      <c r="F78" s="4">
        <v>58275</v>
      </c>
      <c r="G78" s="4"/>
    </row>
    <row r="79" spans="1:7" ht="12.75" outlineLevel="2">
      <c r="A79" s="25" t="s">
        <v>14</v>
      </c>
      <c r="B79" s="26" t="s">
        <v>16</v>
      </c>
      <c r="C79" s="28" t="s">
        <v>93</v>
      </c>
      <c r="D79" s="27" t="s">
        <v>94</v>
      </c>
      <c r="E79" s="4">
        <f t="shared" si="3"/>
        <v>832500</v>
      </c>
      <c r="F79" s="4">
        <v>832500</v>
      </c>
      <c r="G79" s="4"/>
    </row>
    <row r="80" spans="1:7" ht="12.75" outlineLevel="2">
      <c r="A80" s="25" t="s">
        <v>14</v>
      </c>
      <c r="B80" s="26" t="s">
        <v>16</v>
      </c>
      <c r="C80" s="28" t="s">
        <v>91</v>
      </c>
      <c r="D80" s="27" t="s">
        <v>92</v>
      </c>
      <c r="E80" s="4">
        <f t="shared" si="3"/>
        <v>864225</v>
      </c>
      <c r="F80" s="4">
        <v>864225</v>
      </c>
      <c r="G80" s="4"/>
    </row>
    <row r="81" spans="1:7" ht="12.75">
      <c r="A81" s="55"/>
      <c r="B81" s="46"/>
      <c r="C81" s="56"/>
      <c r="D81" s="57"/>
      <c r="E81" s="11"/>
      <c r="F81" s="11"/>
      <c r="G81" s="11"/>
    </row>
    <row r="82" spans="1:5" ht="12.75">
      <c r="A82" s="55"/>
      <c r="B82" s="46"/>
      <c r="C82" s="56"/>
      <c r="D82" s="57"/>
      <c r="E82" s="11"/>
    </row>
    <row r="83" spans="1:5" ht="12.75">
      <c r="A83" s="55"/>
      <c r="B83" s="46"/>
      <c r="C83" s="56"/>
      <c r="D83" s="57"/>
      <c r="E83" s="11"/>
    </row>
    <row r="84" spans="1:7" s="2" customFormat="1" ht="12.75">
      <c r="A84" s="14"/>
      <c r="C84" s="3"/>
      <c r="D84" s="5" t="s">
        <v>49</v>
      </c>
      <c r="E84" s="13">
        <f>SUM(E22:E42)</f>
        <v>29047500</v>
      </c>
      <c r="F84" s="14"/>
      <c r="G84" s="14"/>
    </row>
    <row r="85" spans="1:7" s="2" customFormat="1" ht="12.75">
      <c r="A85" s="14"/>
      <c r="C85" s="3"/>
      <c r="D85" s="5" t="s">
        <v>44</v>
      </c>
      <c r="E85" s="13">
        <f>SUM(E46,E48)</f>
        <v>23757674</v>
      </c>
      <c r="F85" s="14"/>
      <c r="G85" s="14"/>
    </row>
    <row r="86" spans="1:7" s="2" customFormat="1" ht="12.75">
      <c r="A86" s="14"/>
      <c r="C86" s="3"/>
      <c r="D86" s="5" t="s">
        <v>50</v>
      </c>
      <c r="E86" s="13">
        <f>SUM(E43:E44)</f>
        <v>30865000</v>
      </c>
      <c r="F86" s="14"/>
      <c r="G86" s="14"/>
    </row>
    <row r="87" spans="1:7" s="2" customFormat="1" ht="12.75">
      <c r="A87" s="14"/>
      <c r="C87" s="3"/>
      <c r="D87" s="5" t="s">
        <v>51</v>
      </c>
      <c r="E87" s="13">
        <f>SUM(E75:E76)</f>
        <v>26047586</v>
      </c>
      <c r="F87" s="14"/>
      <c r="G87" s="14"/>
    </row>
    <row r="88" spans="1:7" s="2" customFormat="1" ht="12.75">
      <c r="A88" s="14"/>
      <c r="C88" s="3"/>
      <c r="D88" s="5" t="s">
        <v>52</v>
      </c>
      <c r="E88" s="13">
        <f>SUM(E17)</f>
        <v>15000000</v>
      </c>
      <c r="F88" s="14"/>
      <c r="G88" s="14"/>
    </row>
    <row r="89" spans="1:7" s="2" customFormat="1" ht="12.75">
      <c r="A89" s="14"/>
      <c r="C89" s="3"/>
      <c r="D89" s="5" t="s">
        <v>61</v>
      </c>
      <c r="E89" s="13">
        <f>SUM(E61:E62,E66,E70)</f>
        <v>1935539</v>
      </c>
      <c r="F89" s="14"/>
      <c r="G89" s="14"/>
    </row>
    <row r="90" spans="1:7" s="2" customFormat="1" ht="12.75">
      <c r="A90" s="14"/>
      <c r="C90" s="3"/>
      <c r="D90" s="5" t="s">
        <v>53</v>
      </c>
      <c r="E90" s="13">
        <f>SUM(E91:E94)</f>
        <v>23732782</v>
      </c>
      <c r="F90" s="58"/>
      <c r="G90" s="14"/>
    </row>
    <row r="91" spans="1:7" s="2" customFormat="1" ht="12.75">
      <c r="A91" s="14"/>
      <c r="C91" s="3"/>
      <c r="D91" s="5" t="s">
        <v>54</v>
      </c>
      <c r="E91" s="13">
        <v>4978816</v>
      </c>
      <c r="F91" s="58"/>
      <c r="G91" s="14"/>
    </row>
    <row r="92" spans="1:7" s="2" customFormat="1" ht="12.75">
      <c r="A92" s="14"/>
      <c r="C92" s="3"/>
      <c r="D92" s="5" t="s">
        <v>126</v>
      </c>
      <c r="E92" s="13">
        <f>E74</f>
        <v>13668477</v>
      </c>
      <c r="F92" s="58"/>
      <c r="G92" s="14"/>
    </row>
    <row r="93" spans="1:7" s="2" customFormat="1" ht="12.75">
      <c r="A93" s="14"/>
      <c r="C93" s="3"/>
      <c r="D93" s="5" t="s">
        <v>122</v>
      </c>
      <c r="E93" s="13">
        <f>SUM(E78:E80)</f>
        <v>1755000</v>
      </c>
      <c r="F93" s="14"/>
      <c r="G93" s="14"/>
    </row>
    <row r="94" spans="1:7" s="2" customFormat="1" ht="12.75">
      <c r="A94" s="14"/>
      <c r="C94" s="3"/>
      <c r="D94" s="5" t="s">
        <v>59</v>
      </c>
      <c r="E94" s="13">
        <f>SUM(E50:E57)</f>
        <v>3330489</v>
      </c>
      <c r="F94" s="14"/>
      <c r="G94" s="14"/>
    </row>
    <row r="95" spans="1:7" s="60" customFormat="1" ht="12.75">
      <c r="A95" s="59"/>
      <c r="C95" s="61"/>
      <c r="D95" s="5"/>
      <c r="E95" s="13">
        <f>SUM(E84:E90)</f>
        <v>150386081</v>
      </c>
      <c r="F95" s="59"/>
      <c r="G95" s="59"/>
    </row>
    <row r="96" spans="1:7" s="60" customFormat="1" ht="12.75">
      <c r="A96" s="59"/>
      <c r="C96" s="61"/>
      <c r="D96" s="5"/>
      <c r="E96" s="13">
        <f>E9</f>
        <v>150386081</v>
      </c>
      <c r="F96" s="59"/>
      <c r="G96" s="59"/>
    </row>
    <row r="97" ht="12.75">
      <c r="E97" s="13">
        <f>E96-E95</f>
        <v>0</v>
      </c>
    </row>
    <row r="98" ht="12.75">
      <c r="E98" s="13">
        <v>10816310</v>
      </c>
    </row>
    <row r="99" ht="12.75">
      <c r="E99" s="13">
        <f>E98+E96</f>
        <v>161202391</v>
      </c>
    </row>
  </sheetData>
  <mergeCells count="7">
    <mergeCell ref="F6:G6"/>
    <mergeCell ref="D6:D7"/>
    <mergeCell ref="C6:C7"/>
    <mergeCell ref="A21:D21"/>
    <mergeCell ref="B6:B7"/>
    <mergeCell ref="A6:A7"/>
    <mergeCell ref="E6:E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&amp;CPlan dochodów własnych na 2008r.</oddHeader>
    <oddFooter>&amp;R&amp;P/&amp;N</oddFooter>
  </headerFooter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2007-12-19T11:49:40Z</cp:lastPrinted>
  <dcterms:created xsi:type="dcterms:W3CDTF">2003-10-22T11:56:04Z</dcterms:created>
  <dcterms:modified xsi:type="dcterms:W3CDTF">2008-01-09T09:19:32Z</dcterms:modified>
  <cp:category/>
  <cp:version/>
  <cp:contentType/>
  <cp:contentStatus/>
</cp:coreProperties>
</file>