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<sst xmlns="http://schemas.openxmlformats.org/spreadsheetml/2006/main" count="50" uniqueCount="36">
  <si>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Klasyfikacja budżetowa</t>
  </si>
  <si>
    <t xml:space="preserve">Dział </t>
  </si>
  <si>
    <t>Przychody</t>
  </si>
  <si>
    <t>Razem</t>
  </si>
  <si>
    <t>Przychody z dostaw, robót i usług</t>
  </si>
  <si>
    <t>Wydatki</t>
  </si>
  <si>
    <t>na wynagrodzenie</t>
  </si>
  <si>
    <t>ogółem</t>
  </si>
  <si>
    <t>pozostałe wydatki bieżące</t>
  </si>
  <si>
    <t>inwestycyjne</t>
  </si>
  <si>
    <t>pochodne od wynagr.</t>
  </si>
  <si>
    <t xml:space="preserve">Pozostałe przychody </t>
  </si>
  <si>
    <t>Nazwa zakładu budżetowego</t>
  </si>
  <si>
    <t>Dotacja przedm.</t>
  </si>
  <si>
    <t>Dotacja podmiot.</t>
  </si>
  <si>
    <t>w tym:</t>
  </si>
  <si>
    <t>w tym § 401</t>
  </si>
  <si>
    <t>Zakład Usług i Higieny Komunalnej</t>
  </si>
  <si>
    <t>Zakład Wodociągów i Kanalizacji</t>
  </si>
  <si>
    <t>Miejski Zarząd Budynków</t>
  </si>
  <si>
    <t>Ośrodek Sportu i Rekreacji</t>
  </si>
  <si>
    <t>RAZEM</t>
  </si>
  <si>
    <t>Załącznik Nr 11</t>
  </si>
  <si>
    <t>plan</t>
  </si>
  <si>
    <t>korekta</t>
  </si>
  <si>
    <t>pozostałe bieżące</t>
  </si>
  <si>
    <t>oczyszczanie</t>
  </si>
  <si>
    <t>schronisko</t>
  </si>
  <si>
    <t>segregacja</t>
  </si>
  <si>
    <t>zieleń</t>
  </si>
  <si>
    <t>cmentarnictwo</t>
  </si>
  <si>
    <t>Raciborskie Centrum Kultury</t>
  </si>
  <si>
    <t>Miejska i Powiatowa Biblioteka Publiczna</t>
  </si>
  <si>
    <t>Muzeum</t>
  </si>
  <si>
    <t>do URM Nr XXXIX/710/2001</t>
  </si>
  <si>
    <t>z dnia 19.XII.2001r.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</si>
</sst>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justify" vertical="center"/>
    </xf>
    <xf numFmtId="3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justify"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9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00390625" style="0" customWidth="1"/>
    <col min="2" max="2" width="5.375" style="0" customWidth="1"/>
    <col min="3" max="3" width="4.75390625" style="0" customWidth="1"/>
    <col min="4" max="4" width="9.625" style="6" customWidth="1"/>
    <col min="5" max="5" width="9.875" style="2" bestFit="1" customWidth="1"/>
    <col min="6" max="7" width="8.625" style="2" customWidth="1"/>
    <col min="8" max="8" width="9.125" style="2" customWidth="1"/>
    <col min="9" max="9" width="9.625" style="6" customWidth="1"/>
    <col min="10" max="10" width="10.125" style="2" customWidth="1"/>
    <col min="11" max="11" width="9.625" style="2" customWidth="1"/>
    <col min="12" max="12" width="8.75390625" style="2" customWidth="1"/>
    <col min="13" max="13" width="9.875" style="2" bestFit="1" customWidth="1"/>
    <col min="14" max="14" width="7.875" style="2" customWidth="1"/>
    <col min="18" max="18" width="10.00390625" style="0" customWidth="1"/>
  </cols>
  <sheetData>
    <row r="1" ht="14.25">
      <c r="N1" s="9" t="s">
        <v>22</v>
      </c>
    </row>
    <row r="2" ht="14.25">
      <c r="N2" s="9" t="s">
        <v>34</v>
      </c>
    </row>
    <row r="3" ht="14.25">
      <c r="N3" s="9" t="s">
        <v>35</v>
      </c>
    </row>
    <row r="5" spans="1:14" s="21" customFormat="1" ht="12.75" customHeight="1">
      <c r="A5" s="49" t="s">
        <v>12</v>
      </c>
      <c r="B5" s="27" t="s">
        <v>0</v>
      </c>
      <c r="C5" s="28"/>
      <c r="D5" s="38" t="s">
        <v>2</v>
      </c>
      <c r="E5" s="39"/>
      <c r="F5" s="39"/>
      <c r="G5" s="39"/>
      <c r="H5" s="40"/>
      <c r="I5" s="38" t="s">
        <v>5</v>
      </c>
      <c r="J5" s="39"/>
      <c r="K5" s="39"/>
      <c r="L5" s="39"/>
      <c r="M5" s="39"/>
      <c r="N5" s="40"/>
    </row>
    <row r="6" spans="1:14" s="21" customFormat="1" ht="12">
      <c r="A6" s="50"/>
      <c r="B6" s="29"/>
      <c r="C6" s="30"/>
      <c r="D6" s="54" t="s">
        <v>3</v>
      </c>
      <c r="E6" s="38" t="s">
        <v>15</v>
      </c>
      <c r="F6" s="39"/>
      <c r="G6" s="39"/>
      <c r="H6" s="40"/>
      <c r="I6" s="54" t="s">
        <v>3</v>
      </c>
      <c r="J6" s="38" t="s">
        <v>15</v>
      </c>
      <c r="K6" s="39"/>
      <c r="L6" s="39"/>
      <c r="M6" s="39"/>
      <c r="N6" s="40"/>
    </row>
    <row r="7" spans="1:14" s="21" customFormat="1" ht="35.25" customHeight="1">
      <c r="A7" s="50"/>
      <c r="B7" s="34" t="s">
        <v>1</v>
      </c>
      <c r="C7" s="35"/>
      <c r="D7" s="55"/>
      <c r="E7" s="41" t="s">
        <v>4</v>
      </c>
      <c r="F7" s="31" t="s">
        <v>11</v>
      </c>
      <c r="G7" s="31" t="s">
        <v>13</v>
      </c>
      <c r="H7" s="31" t="s">
        <v>14</v>
      </c>
      <c r="I7" s="55"/>
      <c r="J7" s="52" t="s">
        <v>6</v>
      </c>
      <c r="K7" s="53"/>
      <c r="L7" s="41" t="s">
        <v>10</v>
      </c>
      <c r="M7" s="41" t="s">
        <v>8</v>
      </c>
      <c r="N7" s="41" t="s">
        <v>9</v>
      </c>
    </row>
    <row r="8" spans="1:14" s="21" customFormat="1" ht="15.75" customHeight="1">
      <c r="A8" s="51"/>
      <c r="B8" s="36"/>
      <c r="C8" s="37"/>
      <c r="D8" s="56"/>
      <c r="E8" s="42"/>
      <c r="F8" s="33"/>
      <c r="G8" s="32"/>
      <c r="H8" s="32"/>
      <c r="I8" s="56"/>
      <c r="J8" s="7" t="s">
        <v>7</v>
      </c>
      <c r="K8" s="7" t="s">
        <v>16</v>
      </c>
      <c r="L8" s="42"/>
      <c r="M8" s="42"/>
      <c r="N8" s="42"/>
    </row>
    <row r="9" spans="1:19" s="21" customFormat="1" ht="34.5" customHeight="1">
      <c r="A9" s="3" t="s">
        <v>17</v>
      </c>
      <c r="B9" s="43">
        <v>900</v>
      </c>
      <c r="C9" s="44"/>
      <c r="D9" s="5">
        <f aca="true" t="shared" si="0" ref="D9:D15">SUM(E9:H9)</f>
        <v>7405000</v>
      </c>
      <c r="E9" s="4">
        <v>5000000</v>
      </c>
      <c r="F9" s="4">
        <v>270000</v>
      </c>
      <c r="G9" s="4">
        <v>2135000</v>
      </c>
      <c r="H9" s="4">
        <v>0</v>
      </c>
      <c r="I9" s="5">
        <f>SUM(J9,L9,M9,N9)</f>
        <v>7405000</v>
      </c>
      <c r="J9" s="4">
        <v>3360520</v>
      </c>
      <c r="K9" s="4">
        <v>3084520</v>
      </c>
      <c r="L9" s="4">
        <v>687085</v>
      </c>
      <c r="M9" s="4">
        <v>3322395</v>
      </c>
      <c r="N9" s="4">
        <v>35000</v>
      </c>
      <c r="O9" s="26"/>
      <c r="P9" s="26"/>
      <c r="Q9" s="26"/>
      <c r="R9" s="26"/>
      <c r="S9" s="26"/>
    </row>
    <row r="10" spans="1:19" s="21" customFormat="1" ht="34.5" customHeight="1">
      <c r="A10" s="3" t="s">
        <v>18</v>
      </c>
      <c r="B10" s="43">
        <v>900</v>
      </c>
      <c r="C10" s="44"/>
      <c r="D10" s="5">
        <f t="shared" si="0"/>
        <v>14468000</v>
      </c>
      <c r="E10" s="4">
        <v>13968000</v>
      </c>
      <c r="F10" s="4">
        <v>100000</v>
      </c>
      <c r="G10" s="4">
        <v>400000</v>
      </c>
      <c r="H10" s="4">
        <v>0</v>
      </c>
      <c r="I10" s="5">
        <f aca="true" t="shared" si="1" ref="I10:I15">SUM(J10,L10,M10,N10)</f>
        <v>14468000</v>
      </c>
      <c r="J10" s="4">
        <v>4164132</v>
      </c>
      <c r="K10" s="4">
        <v>3822032</v>
      </c>
      <c r="L10" s="4">
        <v>843115</v>
      </c>
      <c r="M10" s="4">
        <v>9120753</v>
      </c>
      <c r="N10" s="4">
        <v>340000</v>
      </c>
      <c r="O10" s="26"/>
      <c r="P10" s="26"/>
      <c r="Q10" s="26"/>
      <c r="R10" s="26"/>
      <c r="S10" s="26"/>
    </row>
    <row r="11" spans="1:19" s="21" customFormat="1" ht="34.5" customHeight="1">
      <c r="A11" s="3" t="s">
        <v>19</v>
      </c>
      <c r="B11" s="43">
        <v>700</v>
      </c>
      <c r="C11" s="44"/>
      <c r="D11" s="5">
        <f t="shared" si="0"/>
        <v>20300000</v>
      </c>
      <c r="E11" s="4">
        <v>20000000</v>
      </c>
      <c r="F11" s="4">
        <v>300000</v>
      </c>
      <c r="G11" s="4">
        <v>0</v>
      </c>
      <c r="H11" s="4">
        <v>0</v>
      </c>
      <c r="I11" s="5">
        <f t="shared" si="1"/>
        <v>20300001</v>
      </c>
      <c r="J11" s="4">
        <v>4492156</v>
      </c>
      <c r="K11" s="4">
        <v>4150984</v>
      </c>
      <c r="L11" s="4">
        <v>909782</v>
      </c>
      <c r="M11" s="4">
        <v>14598063</v>
      </c>
      <c r="N11" s="4">
        <v>300000</v>
      </c>
      <c r="O11" s="26"/>
      <c r="P11" s="26"/>
      <c r="Q11" s="26"/>
      <c r="R11" s="26"/>
      <c r="S11" s="26"/>
    </row>
    <row r="12" spans="1:19" s="21" customFormat="1" ht="34.5" customHeight="1">
      <c r="A12" s="8" t="s">
        <v>20</v>
      </c>
      <c r="B12" s="48">
        <v>926</v>
      </c>
      <c r="C12" s="48"/>
      <c r="D12" s="17">
        <f t="shared" si="0"/>
        <v>2495400</v>
      </c>
      <c r="E12" s="18">
        <v>1267200</v>
      </c>
      <c r="F12" s="18">
        <v>43200</v>
      </c>
      <c r="G12" s="18">
        <v>1185000</v>
      </c>
      <c r="H12" s="18">
        <v>0</v>
      </c>
      <c r="I12" s="17">
        <f t="shared" si="1"/>
        <v>2495401</v>
      </c>
      <c r="J12" s="18">
        <v>1084382</v>
      </c>
      <c r="K12" s="18">
        <v>995252</v>
      </c>
      <c r="L12" s="18">
        <v>219649</v>
      </c>
      <c r="M12" s="18">
        <v>1191370</v>
      </c>
      <c r="N12" s="18">
        <v>0</v>
      </c>
      <c r="O12" s="26"/>
      <c r="P12" s="26"/>
      <c r="Q12" s="26"/>
      <c r="R12" s="26"/>
      <c r="S12" s="26"/>
    </row>
    <row r="13" spans="1:19" s="21" customFormat="1" ht="34.5" customHeight="1">
      <c r="A13" s="3" t="s">
        <v>31</v>
      </c>
      <c r="B13" s="48">
        <v>921</v>
      </c>
      <c r="C13" s="48"/>
      <c r="D13" s="17">
        <f t="shared" si="0"/>
        <v>1327200</v>
      </c>
      <c r="E13" s="4">
        <v>0</v>
      </c>
      <c r="F13" s="4">
        <v>175000</v>
      </c>
      <c r="G13" s="4">
        <v>0</v>
      </c>
      <c r="H13" s="4">
        <v>1152200</v>
      </c>
      <c r="I13" s="17">
        <f t="shared" si="1"/>
        <v>1327200</v>
      </c>
      <c r="J13" s="18">
        <v>556269</v>
      </c>
      <c r="K13" s="18">
        <v>556269</v>
      </c>
      <c r="L13" s="18">
        <v>113089</v>
      </c>
      <c r="M13" s="18">
        <v>657842</v>
      </c>
      <c r="N13" s="18">
        <v>0</v>
      </c>
      <c r="O13" s="26"/>
      <c r="P13" s="26"/>
      <c r="Q13" s="26"/>
      <c r="R13" s="26"/>
      <c r="S13" s="26"/>
    </row>
    <row r="14" spans="1:19" s="21" customFormat="1" ht="34.5" customHeight="1">
      <c r="A14" s="22" t="s">
        <v>32</v>
      </c>
      <c r="B14" s="48">
        <v>921</v>
      </c>
      <c r="C14" s="48"/>
      <c r="D14" s="17">
        <f t="shared" si="0"/>
        <v>1111000</v>
      </c>
      <c r="E14" s="4">
        <v>0</v>
      </c>
      <c r="F14" s="4">
        <v>50000</v>
      </c>
      <c r="G14" s="4">
        <v>0</v>
      </c>
      <c r="H14" s="4">
        <v>1061000</v>
      </c>
      <c r="I14" s="17">
        <f t="shared" si="1"/>
        <v>1111000</v>
      </c>
      <c r="J14" s="18">
        <v>629200</v>
      </c>
      <c r="K14" s="18">
        <v>629200</v>
      </c>
      <c r="L14" s="18">
        <v>127916</v>
      </c>
      <c r="M14" s="18">
        <v>337884</v>
      </c>
      <c r="N14" s="18">
        <v>16000</v>
      </c>
      <c r="O14" s="26"/>
      <c r="P14" s="26"/>
      <c r="Q14" s="26"/>
      <c r="R14" s="26"/>
      <c r="S14" s="26"/>
    </row>
    <row r="15" spans="1:19" s="21" customFormat="1" ht="34.5" customHeight="1" thickBot="1">
      <c r="A15" s="24" t="s">
        <v>33</v>
      </c>
      <c r="B15" s="48">
        <v>921</v>
      </c>
      <c r="C15" s="48"/>
      <c r="D15" s="17">
        <f t="shared" si="0"/>
        <v>762000</v>
      </c>
      <c r="E15" s="18">
        <v>0</v>
      </c>
      <c r="F15" s="18">
        <v>24000</v>
      </c>
      <c r="G15" s="18">
        <v>0</v>
      </c>
      <c r="H15" s="18">
        <v>738000</v>
      </c>
      <c r="I15" s="17">
        <f t="shared" si="1"/>
        <v>762000</v>
      </c>
      <c r="J15" s="25">
        <v>375688</v>
      </c>
      <c r="K15" s="18">
        <v>375688</v>
      </c>
      <c r="L15" s="18">
        <v>76377</v>
      </c>
      <c r="M15" s="18">
        <v>309935</v>
      </c>
      <c r="N15" s="18">
        <v>0</v>
      </c>
      <c r="O15" s="26"/>
      <c r="P15" s="26"/>
      <c r="Q15" s="26"/>
      <c r="R15" s="26"/>
      <c r="S15" s="26"/>
    </row>
    <row r="16" spans="1:14" ht="30" customHeight="1" thickBot="1">
      <c r="A16" s="45" t="s">
        <v>21</v>
      </c>
      <c r="B16" s="46"/>
      <c r="C16" s="47"/>
      <c r="D16" s="19">
        <f>SUM(D9:D15)</f>
        <v>47868600</v>
      </c>
      <c r="E16" s="19">
        <f aca="true" t="shared" si="2" ref="E16:N16">SUM(E9:E15)</f>
        <v>40235200</v>
      </c>
      <c r="F16" s="19">
        <f t="shared" si="2"/>
        <v>962200</v>
      </c>
      <c r="G16" s="19">
        <f t="shared" si="2"/>
        <v>3720000</v>
      </c>
      <c r="H16" s="19">
        <f t="shared" si="2"/>
        <v>2951200</v>
      </c>
      <c r="I16" s="19">
        <f t="shared" si="2"/>
        <v>47868602</v>
      </c>
      <c r="J16" s="19">
        <f t="shared" si="2"/>
        <v>14662347</v>
      </c>
      <c r="K16" s="19">
        <f t="shared" si="2"/>
        <v>13613945</v>
      </c>
      <c r="L16" s="19">
        <f t="shared" si="2"/>
        <v>2977013</v>
      </c>
      <c r="M16" s="19">
        <f t="shared" si="2"/>
        <v>29538242</v>
      </c>
      <c r="N16" s="20">
        <f t="shared" si="2"/>
        <v>691000</v>
      </c>
    </row>
    <row r="17" ht="30" customHeight="1">
      <c r="A17" s="1"/>
    </row>
    <row r="18" ht="30" customHeight="1">
      <c r="A18" s="1"/>
    </row>
  </sheetData>
  <mergeCells count="25">
    <mergeCell ref="A5:A8"/>
    <mergeCell ref="N7:N8"/>
    <mergeCell ref="M7:M8"/>
    <mergeCell ref="L7:L8"/>
    <mergeCell ref="J7:K7"/>
    <mergeCell ref="I5:N5"/>
    <mergeCell ref="I6:I8"/>
    <mergeCell ref="J6:N6"/>
    <mergeCell ref="D6:D8"/>
    <mergeCell ref="H7:H8"/>
    <mergeCell ref="B9:C9"/>
    <mergeCell ref="B10:C10"/>
    <mergeCell ref="B11:C11"/>
    <mergeCell ref="A16:C16"/>
    <mergeCell ref="B12:C12"/>
    <mergeCell ref="B13:C13"/>
    <mergeCell ref="B14:C14"/>
    <mergeCell ref="B15:C15"/>
    <mergeCell ref="B5:C6"/>
    <mergeCell ref="G7:G8"/>
    <mergeCell ref="F7:F8"/>
    <mergeCell ref="B7:C8"/>
    <mergeCell ref="E6:H6"/>
    <mergeCell ref="D5:H5"/>
    <mergeCell ref="E7:E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stanowiących koszty zakładów budżetowych i instytucji kultury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" sqref="M3"/>
    </sheetView>
  </sheetViews>
  <sheetFormatPr defaultColWidth="9.00390625" defaultRowHeight="12.75"/>
  <cols>
    <col min="1" max="1" width="21.875" style="0" customWidth="1"/>
    <col min="2" max="2" width="12.875" style="14" customWidth="1"/>
    <col min="3" max="6" width="9.125" style="2" customWidth="1"/>
    <col min="7" max="7" width="10.625" style="2" customWidth="1"/>
    <col min="8" max="8" width="9.125" style="2" customWidth="1"/>
    <col min="9" max="9" width="10.125" style="2" bestFit="1" customWidth="1"/>
    <col min="10" max="13" width="9.125" style="2" customWidth="1"/>
    <col min="14" max="14" width="10.00390625" style="2" customWidth="1"/>
    <col min="15" max="15" width="9.125" style="2" customWidth="1"/>
  </cols>
  <sheetData>
    <row r="1" spans="1:15" ht="12.75">
      <c r="A1" s="10"/>
      <c r="B1" s="59" t="s">
        <v>7</v>
      </c>
      <c r="C1" s="57" t="s">
        <v>23</v>
      </c>
      <c r="D1" s="57"/>
      <c r="E1" s="57"/>
      <c r="F1" s="57"/>
      <c r="G1" s="11"/>
      <c r="H1" s="12"/>
      <c r="I1" s="58" t="s">
        <v>7</v>
      </c>
      <c r="J1" s="58" t="s">
        <v>24</v>
      </c>
      <c r="K1" s="58"/>
      <c r="L1" s="58"/>
      <c r="M1" s="58"/>
      <c r="N1" s="13"/>
      <c r="O1" s="13"/>
    </row>
    <row r="2" spans="1:15" ht="12.75">
      <c r="A2" s="10"/>
      <c r="B2" s="59"/>
      <c r="C2" s="12">
        <v>401</v>
      </c>
      <c r="D2" s="12">
        <v>404</v>
      </c>
      <c r="E2" s="12">
        <v>411</v>
      </c>
      <c r="F2" s="12">
        <v>412</v>
      </c>
      <c r="G2" s="12" t="s">
        <v>25</v>
      </c>
      <c r="H2" s="12" t="s">
        <v>9</v>
      </c>
      <c r="I2" s="58"/>
      <c r="J2" s="13">
        <v>401</v>
      </c>
      <c r="K2" s="13">
        <v>404</v>
      </c>
      <c r="L2" s="13">
        <v>411</v>
      </c>
      <c r="M2" s="13">
        <v>412</v>
      </c>
      <c r="N2" s="13" t="s">
        <v>25</v>
      </c>
      <c r="O2" s="13" t="s">
        <v>9</v>
      </c>
    </row>
    <row r="3" spans="1:15" ht="27" customHeight="1">
      <c r="A3" s="3" t="s">
        <v>17</v>
      </c>
      <c r="B3" s="15">
        <v>7415000</v>
      </c>
      <c r="C3" s="12">
        <v>3248000</v>
      </c>
      <c r="D3" s="12">
        <v>276000</v>
      </c>
      <c r="E3" s="12">
        <v>636000</v>
      </c>
      <c r="F3" s="12">
        <v>87500</v>
      </c>
      <c r="G3" s="12">
        <f aca="true" t="shared" si="0" ref="G3:G9">B3-(C3+D3+E3+F3+H3)</f>
        <v>3132500</v>
      </c>
      <c r="H3" s="12">
        <v>35000</v>
      </c>
      <c r="I3" s="13">
        <f aca="true" t="shared" si="1" ref="I3:I9">B3</f>
        <v>7415000</v>
      </c>
      <c r="J3" s="13">
        <f>C3/105.3%</f>
        <v>3084520.417853751</v>
      </c>
      <c r="K3" s="13">
        <f aca="true" t="shared" si="2" ref="K3:K9">D3</f>
        <v>276000</v>
      </c>
      <c r="L3" s="13">
        <f aca="true" t="shared" si="3" ref="L3:M9">E3/105.3%</f>
        <v>603988.603988604</v>
      </c>
      <c r="M3" s="13">
        <f t="shared" si="3"/>
        <v>83095.91642924977</v>
      </c>
      <c r="N3" s="13">
        <f aca="true" t="shared" si="4" ref="N3:N9">I3-(J3+K3+L3+M3+O3)</f>
        <v>3332395.061728395</v>
      </c>
      <c r="O3" s="13">
        <f aca="true" t="shared" si="5" ref="O3:O9">H3</f>
        <v>35000</v>
      </c>
    </row>
    <row r="4" spans="1:15" ht="27" customHeight="1">
      <c r="A4" s="3" t="s">
        <v>18</v>
      </c>
      <c r="B4" s="15">
        <v>14468000</v>
      </c>
      <c r="C4" s="12">
        <v>4024600</v>
      </c>
      <c r="D4" s="12">
        <v>342100</v>
      </c>
      <c r="E4" s="12">
        <v>780800</v>
      </c>
      <c r="F4" s="12">
        <v>107000</v>
      </c>
      <c r="G4" s="12">
        <f t="shared" si="0"/>
        <v>8873500</v>
      </c>
      <c r="H4" s="12">
        <v>340000</v>
      </c>
      <c r="I4" s="13">
        <f t="shared" si="1"/>
        <v>14468000</v>
      </c>
      <c r="J4" s="13">
        <f>C4/105.3%</f>
        <v>3822032.2886989554</v>
      </c>
      <c r="K4" s="13">
        <f t="shared" si="2"/>
        <v>342100</v>
      </c>
      <c r="L4" s="13">
        <f t="shared" si="3"/>
        <v>741500.4748338083</v>
      </c>
      <c r="M4" s="13">
        <f t="shared" si="3"/>
        <v>101614.43494776828</v>
      </c>
      <c r="N4" s="13">
        <f t="shared" si="4"/>
        <v>9120752.801519468</v>
      </c>
      <c r="O4" s="13">
        <f t="shared" si="5"/>
        <v>340000</v>
      </c>
    </row>
    <row r="5" spans="1:15" ht="27" customHeight="1">
      <c r="A5" s="3" t="s">
        <v>19</v>
      </c>
      <c r="B5" s="15">
        <v>20300000</v>
      </c>
      <c r="C5" s="12">
        <v>4370986</v>
      </c>
      <c r="D5" s="12">
        <v>341172</v>
      </c>
      <c r="E5" s="12">
        <v>842550</v>
      </c>
      <c r="F5" s="12">
        <v>115450</v>
      </c>
      <c r="G5" s="12">
        <f t="shared" si="0"/>
        <v>14329842</v>
      </c>
      <c r="H5" s="12">
        <v>300000</v>
      </c>
      <c r="I5" s="13">
        <f t="shared" si="1"/>
        <v>20300000</v>
      </c>
      <c r="J5" s="13">
        <f>C5/105.3%</f>
        <v>4150983.8556505227</v>
      </c>
      <c r="K5" s="13">
        <f t="shared" si="2"/>
        <v>341172</v>
      </c>
      <c r="L5" s="13">
        <f t="shared" si="3"/>
        <v>800142.4501424502</v>
      </c>
      <c r="M5" s="13">
        <f t="shared" si="3"/>
        <v>109639.12630579298</v>
      </c>
      <c r="N5" s="13">
        <f t="shared" si="4"/>
        <v>14598062.567901235</v>
      </c>
      <c r="O5" s="13">
        <f t="shared" si="5"/>
        <v>300000</v>
      </c>
    </row>
    <row r="6" spans="1:15" ht="27" customHeight="1">
      <c r="A6" s="3" t="s">
        <v>20</v>
      </c>
      <c r="B6" s="15">
        <v>2495400</v>
      </c>
      <c r="C6" s="12">
        <v>1048000</v>
      </c>
      <c r="D6" s="12">
        <v>89130</v>
      </c>
      <c r="E6" s="12">
        <v>203410</v>
      </c>
      <c r="F6" s="12">
        <v>27880</v>
      </c>
      <c r="G6" s="12">
        <f t="shared" si="0"/>
        <v>1126980</v>
      </c>
      <c r="H6" s="12">
        <v>0</v>
      </c>
      <c r="I6" s="13">
        <f t="shared" si="1"/>
        <v>2495400</v>
      </c>
      <c r="J6" s="13">
        <f>C6/105.3%</f>
        <v>995251.6619183286</v>
      </c>
      <c r="K6" s="13">
        <f t="shared" si="2"/>
        <v>89130</v>
      </c>
      <c r="L6" s="13">
        <f t="shared" si="3"/>
        <v>193171.88983855653</v>
      </c>
      <c r="M6" s="13">
        <f t="shared" si="3"/>
        <v>26476.73314339981</v>
      </c>
      <c r="N6" s="13">
        <f t="shared" si="4"/>
        <v>1191369.7150997152</v>
      </c>
      <c r="O6" s="13">
        <f t="shared" si="5"/>
        <v>0</v>
      </c>
    </row>
    <row r="7" spans="1:15" ht="24">
      <c r="A7" s="3" t="s">
        <v>31</v>
      </c>
      <c r="B7" s="23">
        <v>1327200</v>
      </c>
      <c r="C7" s="12">
        <v>663160</v>
      </c>
      <c r="D7" s="12"/>
      <c r="E7" s="12">
        <v>156333</v>
      </c>
      <c r="F7" s="12"/>
      <c r="G7" s="12">
        <f t="shared" si="0"/>
        <v>507707</v>
      </c>
      <c r="H7" s="12"/>
      <c r="I7" s="13">
        <f t="shared" si="1"/>
        <v>1327200</v>
      </c>
      <c r="J7" s="13">
        <v>556269</v>
      </c>
      <c r="K7" s="13">
        <f t="shared" si="2"/>
        <v>0</v>
      </c>
      <c r="L7" s="13">
        <v>113089</v>
      </c>
      <c r="M7" s="13">
        <f t="shared" si="3"/>
        <v>0</v>
      </c>
      <c r="N7" s="13">
        <f t="shared" si="4"/>
        <v>657842</v>
      </c>
      <c r="O7" s="13">
        <f t="shared" si="5"/>
        <v>0</v>
      </c>
    </row>
    <row r="8" spans="1:15" ht="24">
      <c r="A8" s="22" t="s">
        <v>32</v>
      </c>
      <c r="B8" s="23">
        <v>1111000</v>
      </c>
      <c r="C8" s="12">
        <v>675200</v>
      </c>
      <c r="D8" s="12"/>
      <c r="E8" s="12">
        <v>142027</v>
      </c>
      <c r="F8" s="12"/>
      <c r="G8" s="12">
        <f t="shared" si="0"/>
        <v>277773</v>
      </c>
      <c r="H8" s="12">
        <v>16000</v>
      </c>
      <c r="I8" s="13">
        <f t="shared" si="1"/>
        <v>1111000</v>
      </c>
      <c r="J8" s="13">
        <v>629200</v>
      </c>
      <c r="K8" s="13">
        <f t="shared" si="2"/>
        <v>0</v>
      </c>
      <c r="L8" s="13">
        <v>127916</v>
      </c>
      <c r="M8" s="13">
        <f t="shared" si="3"/>
        <v>0</v>
      </c>
      <c r="N8" s="13">
        <f t="shared" si="4"/>
        <v>337884</v>
      </c>
      <c r="O8" s="13">
        <f t="shared" si="5"/>
        <v>16000</v>
      </c>
    </row>
    <row r="9" spans="1:15" ht="12.75">
      <c r="A9" s="22" t="s">
        <v>33</v>
      </c>
      <c r="B9" s="23">
        <v>762000</v>
      </c>
      <c r="C9" s="12">
        <v>395599</v>
      </c>
      <c r="D9" s="12"/>
      <c r="E9" s="12">
        <v>70733</v>
      </c>
      <c r="F9" s="12">
        <v>9692</v>
      </c>
      <c r="G9" s="12">
        <f t="shared" si="0"/>
        <v>285976</v>
      </c>
      <c r="H9" s="12">
        <v>0</v>
      </c>
      <c r="I9" s="13">
        <f t="shared" si="1"/>
        <v>762000</v>
      </c>
      <c r="J9" s="13">
        <f>C9/105.3%</f>
        <v>375687.55935422605</v>
      </c>
      <c r="K9" s="13">
        <f t="shared" si="2"/>
        <v>0</v>
      </c>
      <c r="L9" s="13">
        <f t="shared" si="3"/>
        <v>67172.83950617284</v>
      </c>
      <c r="M9" s="13">
        <f t="shared" si="3"/>
        <v>9204.17853751187</v>
      </c>
      <c r="N9" s="13">
        <f t="shared" si="4"/>
        <v>309935.42260208924</v>
      </c>
      <c r="O9" s="13">
        <f t="shared" si="5"/>
        <v>0</v>
      </c>
    </row>
    <row r="12" spans="1:3" ht="12.75">
      <c r="A12" s="16" t="s">
        <v>26</v>
      </c>
      <c r="B12" s="14">
        <v>870000</v>
      </c>
      <c r="C12" s="2">
        <v>930000</v>
      </c>
    </row>
    <row r="13" spans="1:3" ht="12.75">
      <c r="A13" s="16" t="s">
        <v>27</v>
      </c>
      <c r="B13" s="14">
        <v>150000</v>
      </c>
      <c r="C13" s="2">
        <v>200000</v>
      </c>
    </row>
    <row r="14" spans="1:3" ht="12.75">
      <c r="A14" s="16" t="s">
        <v>28</v>
      </c>
      <c r="B14" s="14">
        <v>90000</v>
      </c>
      <c r="C14" s="2">
        <v>90000</v>
      </c>
    </row>
    <row r="15" spans="1:3" ht="12.75">
      <c r="A15" s="16" t="s">
        <v>29</v>
      </c>
      <c r="B15" s="14">
        <v>980000</v>
      </c>
      <c r="C15" s="2">
        <v>1040000</v>
      </c>
    </row>
    <row r="16" spans="1:2" ht="12.75">
      <c r="A16" s="16" t="s">
        <v>30</v>
      </c>
      <c r="B16" s="14">
        <v>55000</v>
      </c>
    </row>
    <row r="17" ht="12.75">
      <c r="B17" s="14">
        <f>SUM(B12:B16)</f>
        <v>2145000</v>
      </c>
    </row>
  </sheetData>
  <mergeCells count="4">
    <mergeCell ref="C1:F1"/>
    <mergeCell ref="J1:M1"/>
    <mergeCell ref="B1:B2"/>
    <mergeCell ref="I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2001-12-20T12:44:34Z</cp:lastPrinted>
  <dcterms:created xsi:type="dcterms:W3CDTF">1999-11-04T10:57:41Z</dcterms:created>
  <dcterms:modified xsi:type="dcterms:W3CDTF">2004-09-02T08:06:23Z</dcterms:modified>
  <cp:category/>
  <cp:version/>
  <cp:contentType/>
  <cp:contentStatus/>
</cp:coreProperties>
</file>