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Arkusz1" sheetId="1" r:id="rId1"/>
  </sheets>
  <definedNames>
    <definedName name="_xlnm.Print_Area" localSheetId="0">'Arkusz1'!$A$1:$I$119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<sst xmlns="http://schemas.openxmlformats.org/spreadsheetml/2006/main" count="283" uniqueCount="140">
  <si>
    <t>paragraf</t>
  </si>
  <si>
    <t>rodzaj</t>
  </si>
  <si>
    <t>Własne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</si>
  <si>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</si>
  <si>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</si>
  <si>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różnych dochodów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</si>
  <si>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</si>
  <si>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</si>
  <si>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Poroz. z AR</t>
  </si>
  <si>
    <t>Poroz. z JST</t>
  </si>
  <si>
    <t>Zlecone</t>
  </si>
  <si>
    <t>Wpływy z opłaty skarbowej</t>
  </si>
  <si>
    <t>Wpływy z opłaty eksploatacyjnej</t>
  </si>
  <si>
    <t>Wpływy z opłat za zezwolenia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</si>
  <si>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</si>
  <si>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</si>
  <si>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</si>
  <si>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Podatek od działalności gospodarczej osób fizycznych, opłacany w formie karty podatkowej</t>
  </si>
  <si>
    <t>Pozostałe odsetki</t>
  </si>
  <si>
    <t>Dotacje celowe otrzymane z budżetu państwa na realizację własnych zadań bieżących gmin (związków gmin)</t>
  </si>
  <si>
    <t>Wpływy z opłaty produktowej</t>
  </si>
  <si>
    <t>dochody bieżące</t>
  </si>
  <si>
    <t>dochody majątkowe</t>
  </si>
  <si>
    <t>600 - Transport i łączność</t>
  </si>
  <si>
    <t>700 - Gospodarka mieszkaniowa</t>
  </si>
  <si>
    <t>750 - Administracja publiczna</t>
  </si>
  <si>
    <t>756 - Dochody od osób prawnych, od osób fizycznych i od innych jednostek nieposiadających osobowości prawnej oraz wydatki związane z ich poborem</t>
  </si>
  <si>
    <t>758 - Różne rozliczenia</t>
  </si>
  <si>
    <t>801 - Oświata i wychowanie</t>
  </si>
  <si>
    <t>852 - Pomoc społeczna</t>
  </si>
  <si>
    <t>853 - Pozostałe zadania w zakresie polityki społecznej</t>
  </si>
  <si>
    <t>854 - Edukacyjna opieka wychowawcza</t>
  </si>
  <si>
    <t>900 - Gospodarka komunalna i ochrona środowiska</t>
  </si>
  <si>
    <t>921 - Kultura i ochrona dziedzictwa narodowego</t>
  </si>
  <si>
    <t>925 - Ogrody botaniczne i zoologiczne oraz naturalne obszary i obiekty chronionej przyrody</t>
  </si>
  <si>
    <t>926 - Kultura fizyczna i sport</t>
  </si>
  <si>
    <t>851 - Ochrona zdrowia</t>
  </si>
  <si>
    <t>710 - Działalność usługowa</t>
  </si>
  <si>
    <t>754 - Bezpieczeństwo publiczne i ochrona przeciwpożarowa</t>
  </si>
  <si>
    <t>dz</t>
  </si>
  <si>
    <t>źródło dochodu</t>
  </si>
  <si>
    <t>plan</t>
  </si>
  <si>
    <t xml:space="preserve">z tego </t>
  </si>
  <si>
    <t>ogółem</t>
  </si>
  <si>
    <t>921 - Kultura i ochrona dziedzictwa narodowego - Suma</t>
  </si>
  <si>
    <t>754 - Bezpieczeństwo publiczne i ochrona przeciwpożarowa - Suma</t>
  </si>
  <si>
    <t>750 - Administracja publiczna - Suma</t>
  </si>
  <si>
    <t>710 - Działalność usługowa - Suma</t>
  </si>
  <si>
    <t>852 - Pomoc społeczna - Suma</t>
  </si>
  <si>
    <t>851 - Ochrona zdrowia - Suma</t>
  </si>
  <si>
    <t>926 - Kultura fizyczna i sport - Suma</t>
  </si>
  <si>
    <t>925 - Ogrody botaniczne i zoologiczne oraz naturalne obszary i obiekty chronionej przyrody - Suma</t>
  </si>
  <si>
    <t>900 - Gospodarka komunalna i ochrona środowiska - Suma</t>
  </si>
  <si>
    <t>854 - Edukacyjna opieka wychowawcza - Suma</t>
  </si>
  <si>
    <t>853 - Pozostałe zadania w zakresie polityki społecznej - Suma</t>
  </si>
  <si>
    <t>801 - Oświata i wychowanie - Suma</t>
  </si>
  <si>
    <t>758 - Różne rozliczenia - Suma</t>
  </si>
  <si>
    <t>756 - Dochody od osób prawnych, od osób fizycznych i od innych jednostek nieposiadających osobowości prawnej oraz wydatki związane z ich poborem - Suma</t>
  </si>
  <si>
    <t>700 - Gospodarka mieszkaniowa - Suma</t>
  </si>
  <si>
    <t>600 - Transport i łączność - Suma</t>
  </si>
  <si>
    <t>Dochody na zadania własne - Suma</t>
  </si>
  <si>
    <t>Dochody ogółem, z tego:</t>
  </si>
  <si>
    <t>Dochody zwiazane z realizacją zadań z zakresu administracji rządowej  - Suma</t>
  </si>
  <si>
    <t>Dochody związane z realizacją zadań wykonywanych na mocy porozumień z organami administracji rządowej - Suma</t>
  </si>
  <si>
    <t>Dochody związane z realizacją zadań realizowanych w drodze umów lub porozumień między jednostkami samorządu terytorialnego - Suma</t>
  </si>
  <si>
    <t>Podatek od nieruchomości (osoby fizyczne)</t>
  </si>
  <si>
    <t>Podatek rolny (osoby fizyczne)</t>
  </si>
  <si>
    <t>Podatek od środków transportowych (osoby fizyczne)</t>
  </si>
  <si>
    <t>Podatek od spadków i darowizn (osoby fizyczne)</t>
  </si>
  <si>
    <t>Wpływy z opłaty targowej (osoby fizyczne)</t>
  </si>
  <si>
    <t>Podatek od czynności cywilnoprawnych (osoby fizyczne)</t>
  </si>
  <si>
    <t>Odsetki od nieterminowych wpłat z tytułu podatków i opłat (osoby fizyczne)</t>
  </si>
  <si>
    <t>Podatek od nieruchomości (osoby prawne)</t>
  </si>
  <si>
    <t>Podatek rolny (osoby prawne)</t>
  </si>
  <si>
    <t>Podatek leśny (osoby prawne)</t>
  </si>
  <si>
    <t>Podatek od środków transportowych (osoby prawne)</t>
  </si>
  <si>
    <t>Podatek od czynności cywilnoprawnych (osoby prawne)</t>
  </si>
  <si>
    <t>Odsetki od nieterminowych wpłat z tytułu podatków i opłat (osoby prawne)</t>
  </si>
  <si>
    <t>751 - Urzędy naczelnych władzy państwowej, kontroli i ochrony prawa oraz sądownictwa - Suma</t>
  </si>
  <si>
    <t>751 - Urzędy naczelnych władzy państwowej, kontroli i ochrony prawa oraz sądownictwa</t>
  </si>
  <si>
    <t>Załącznik Nr 1</t>
  </si>
  <si>
    <t>wpływy z podatków i opłat lokalnych</t>
  </si>
  <si>
    <t>środki pozyskane z innych źródeł</t>
  </si>
  <si>
    <t>udziały w podatkach od osób fizycznych i prawnych</t>
  </si>
  <si>
    <t>Subwencje</t>
  </si>
  <si>
    <t>inne dochody</t>
  </si>
  <si>
    <t>wpływy ze sprzedaży majątku gminy</t>
  </si>
  <si>
    <t>Dotacje</t>
  </si>
  <si>
    <t>Wpływy z różnych dochodów (MSO)</t>
  </si>
  <si>
    <t>Wpływy z różnych opłat (przedszkola)</t>
  </si>
  <si>
    <t>Wpływy z różnych opłat (przedszkole specjalne)</t>
  </si>
  <si>
    <t>Wpływy z różnych opłat (stołówki)</t>
  </si>
  <si>
    <t>Wpływy z różnych opłat (strefa płatnego parkowania)</t>
  </si>
  <si>
    <t>Wpływy z różnych dochodów (VAT)</t>
  </si>
  <si>
    <t>Środki na dofinansowanie własnych inwestycji gmin (związków gmin), powiatów (związków powiatów), samorządów województw, pozyskane z innych źródeł (zwrot - ul. Opawska - RPO)</t>
  </si>
  <si>
    <t xml:space="preserve">Środki na dofinansowanie własnych zadań bieżących gmin (związków gmin), powiatów (związków powiatów), samorządów województw, pozyskane z innych źródeł (zwrot - promocja miasta - POWT) </t>
  </si>
  <si>
    <t>Środki na dofinansowanie własnych inwestycji gmin (związków gmin), powiatów (związków powiatów), samorządów województw, pozyskane z innych źródeł (zwrot - REUP i SIT - RPO)</t>
  </si>
  <si>
    <t>Środki na dofinansowanie własnych inwestycji gmin (związków gmin), powiatów (związków powiatów), samorządów województw, pozyskane z innych źródeł (zwrot - System wczesnego ostrzegania przed powodzią - POWT)</t>
  </si>
  <si>
    <t>Subwencje ogólne z budżetu państwa (część oświatowa)</t>
  </si>
  <si>
    <t>Subwencje ogólne z budżetu państwa (część równoważąca)</t>
  </si>
  <si>
    <t>Wpływy z usług (ZOPO)</t>
  </si>
  <si>
    <t>Środki na dofinansowanie własnych zadań bieżących gmin (związków gmin), powiatów (związków powiatów), samorządów województw, pozyskane z innych źródeł (zwrot - pozostałe zadania oświatowe - POWT)</t>
  </si>
  <si>
    <t>Wpływy z usług (pobyt w domach pomocy społecznej)</t>
  </si>
  <si>
    <t>Wpływy z usług (mieszkania chronione)</t>
  </si>
  <si>
    <t>Wpływy z usług (usługi opiekuńcze)</t>
  </si>
  <si>
    <t>Wpływy z różnych dochodów (DDPS)</t>
  </si>
  <si>
    <t>Dotacje celowe otrzymane z budżetu państwa na realizację własnych zadań bieżących gmin (związków gmin) - składki na ubezpieczenia zdrowotne</t>
  </si>
  <si>
    <t>Dotacje celowe otrzymane z budżetu państwa na realizację własnych zadań bieżących gmin (związków gmin) - zasiłki i pomoc w naturze</t>
  </si>
  <si>
    <t>Dotacje celowe otrzymane z budżetu państwa na realizację własnych zadań bieżących gmin (związków gmin) - zasiłki stałe</t>
  </si>
  <si>
    <t>Dotacje celowe otrzymane z budżetu państwa na realizację własnych zadań bieżących gmin (związków gmin) - ośrodek pomocy społecznej</t>
  </si>
  <si>
    <t>Wpływy z różnych opłat (Żłobek)</t>
  </si>
  <si>
    <t>Środki na dofinansowanie własnych zadań bieżących gmin (związków gmin), powiatów (związków powiatów), samorządów województw, pozyskane z innych źródeł (WTZ)</t>
  </si>
  <si>
    <t>Wpływy z różnych opłat (obóz w Pleśnej)</t>
  </si>
  <si>
    <t>Wpływy z różnych opłat (MSO)</t>
  </si>
  <si>
    <t>Wpływy z usług (MSO)</t>
  </si>
  <si>
    <t>Dochody z najmu i dzierżawy składników majątkowych Skarbu Państwa, jednostek samorządu terytorialnego lub innych jednostek zaliczanych do sektora finansów publicznych oraz innych umów o podobnym charakterze (ZWiK)</t>
  </si>
  <si>
    <t>Wpływy z różnych dochodów (zwrot VAT - Gospodarka wodno-ściekowa w Raciborzu)</t>
  </si>
  <si>
    <t>Środki na dofinansowanie własnych inwestycji gmin (związków gmin), powiatów (związków powiatów), samorządów województw, pozyskane z innych źródeł (FS - Gospodarka wodno-ściekowa w Raciborzu)</t>
  </si>
  <si>
    <t>Środki na dofinansowanie własnych inwestycji gmin (związków gmin), powiatów (związków powiatów), samorządów województw, pozyskane z innych źródeł (zwrot - RPO - Rozbudowa systemu gospodarki odpadami - kompostownia odpadów)</t>
  </si>
  <si>
    <t>Środki na dofinansowanie własnych zadań bieżących gmin (związków gmin), powiatów (związków powiatów), samorządów województw, pozyskane z innych źródeł (zwrot - Promocja kultury ziemi raciborsko-rybnickiej - RPO)</t>
  </si>
  <si>
    <t>Środki na dofinansowanie własnych inwestycji gmin (związków gmin), powiatów (związków powiatów), samorządów województw, pozyskane z innych źródeł (zwrot - Wzrost znaczenia atrakcyjności kulturalnej Raciborza poprzez rozwój infrastruktury Raciborskiego Centrum Kultury - RPO)</t>
  </si>
  <si>
    <t>Środki na dofinansowanie własnych inwestycji gmin (związków gmin), powiatów (związków powiatów), samorządów województw, pozyskane z innych źródeł (zwrot - Rozwój infrastruktury okołoakademickiej poprzez rozbudowę hali widowiskowo - sportowej przy ul. Łąkowej w Raciborzu - RPO)</t>
  </si>
  <si>
    <t>Dotacje celowe otrzymane z budżetu państwa na realizację zadań bieżących z zakresu administracji rządowej oraz innych zadań zleconych gminie (związkom gmin) ustawami (Urzędy wojewódzkie)</t>
  </si>
  <si>
    <t>Dotacje celowe otrzymane z budżetu państwa na realizację zadań bieżących z zakresu administracji rządowej oraz innych zadań zleconych gminie (związkom gmin) ustawami (Krajowe Biuro Wyborcze)</t>
  </si>
  <si>
    <t>Dotacje celowe otrzymane z budżetu państwa na realizację zadań bieżących z zakresu administracji rządowej oraz innych zadań zleconych gminie (związkom gmin) ustawami (pozostała działalność - ochrona zdrowia)</t>
  </si>
  <si>
    <t>Dotacje celowe otrzymane z budżetu państwa na realizację zadań bieżących z zakresu administracji rządowej oraz innych zadań zleconych gminie (związkom gmin) ustawami (składki na ubezpieczenia zdrowotne)</t>
  </si>
  <si>
    <t>Dotacje celowe otrzymane z budżetu państwa na realizację zadań bieżących z zakresu administracji rządowej oraz innych zadań zleconych gminie (związkom gmin) ustawami (usługi opiekuńcze i specjalistyczne usługi opiekuńcze)</t>
  </si>
  <si>
    <t>Dotacje celowe otrzymane z powiatu na zadania bieżące realizowane na podstawie porozumień (umów) między jednostkami samorządu terytorialnego (Ośrodki dokumentacji geodezyjnej i kartograficznej)</t>
  </si>
  <si>
    <t>Dotacje celowe otrzymane z powiatu na zadania bieżące realizowane na podstawie porozumień (umów) między jednostkami samorządu terytorialnego (prace geodezyjne i kartograficzne)</t>
  </si>
  <si>
    <t>Dotacje celowe otrzymane z powiatu na zadania bieżące realizowane na podstawie porozumień (umów) między jednostkami samorządu terytorialnego (obrona cywilna)</t>
  </si>
  <si>
    <t>Dotacje celowe otrzymane z powiatu na zadania bieżące realizowane na podstawie porozumień (umów) między jednostkami samorządu terytorialnego (Miejska i Powiatowa Biblioteka Publiczna)</t>
  </si>
  <si>
    <t>Dotacje celowe otrzymane z budżetu państwa na zadania bieżące realizowane przez gminę na podstawie porozumień z organami administracji rządowej (cmentarnictwo wojenne)</t>
  </si>
  <si>
    <t>w tym na programy finansowane z udziałem środków, o których mowa w art. 5 ust. 1 pkt 2 i 3</t>
  </si>
  <si>
    <t>w tym  na programy finansowane z udziałem środków, o których mowa w art. 5 ust. 1 pkt 2 i 3</t>
  </si>
  <si>
    <t>Dotacje celowe otrzymane z budżetu państwa na realizację zadań bieżących z zakresu administracji rządowej oraz innych zadań zleconych gminie (związkom gmin) ustawami (świadczenia rodzinne i świadczenia z funduszu alimentacyjnego)</t>
  </si>
  <si>
    <t>* dane zawarte w tabeli podano w zł.</t>
  </si>
  <si>
    <t>Wpływy z różnych opłat (za korzystanie ze środowiska)</t>
  </si>
  <si>
    <t>do URM Nr XXXIX/587/2010</t>
  </si>
  <si>
    <t>z dnia 27 stycznia 2010r.</t>
  </si>
  <si>
    <t>Dotacje celowe otrzymane z gminy na zadania bieżące realizowane na podstawie porozumień (umów) między jednostkami samorządu terytorialnego (Straż Miejska - Krzyżanowice - Kornowac)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</si>
</sst>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164" fontId="1" fillId="0" borderId="0" xfId="15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5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8"/>
  <sheetViews>
    <sheetView tabSelected="1" zoomScale="110" zoomScaleNormal="110" zoomScaleSheetLayoutView="120" workbookViewId="0" topLeftCell="A1">
      <selection activeCell="A1" sqref="A1"/>
    </sheetView>
  </sheetViews>
  <sheetFormatPr defaultColWidth="9.00390625" defaultRowHeight="12.75" outlineLevelRow="3"/>
  <cols>
    <col min="1" max="1" width="3.25390625" style="10" customWidth="1"/>
    <col min="2" max="2" width="0" style="2" hidden="1" customWidth="1"/>
    <col min="3" max="3" width="42.00390625" style="2" customWidth="1"/>
    <col min="4" max="4" width="9.125" style="2" hidden="1" customWidth="1"/>
    <col min="5" max="5" width="10.00390625" style="11" customWidth="1"/>
    <col min="6" max="6" width="10.125" style="2" customWidth="1"/>
    <col min="7" max="7" width="13.75390625" style="2" customWidth="1"/>
    <col min="8" max="8" width="9.375" style="2" customWidth="1"/>
    <col min="9" max="9" width="13.875" style="2" customWidth="1"/>
    <col min="10" max="16384" width="9.125" style="2" customWidth="1"/>
  </cols>
  <sheetData>
    <row r="1" ht="11.25">
      <c r="I1" s="12" t="s">
        <v>80</v>
      </c>
    </row>
    <row r="2" ht="11.25">
      <c r="I2" s="13" t="s">
        <v>137</v>
      </c>
    </row>
    <row r="3" ht="11.25">
      <c r="I3" s="13" t="s">
        <v>138</v>
      </c>
    </row>
    <row r="5" spans="1:9" ht="11.25">
      <c r="A5" s="48" t="s">
        <v>39</v>
      </c>
      <c r="B5" s="1" t="s">
        <v>0</v>
      </c>
      <c r="C5" s="48" t="s">
        <v>40</v>
      </c>
      <c r="D5" s="48" t="s">
        <v>1</v>
      </c>
      <c r="E5" s="49" t="s">
        <v>41</v>
      </c>
      <c r="F5" s="48" t="s">
        <v>42</v>
      </c>
      <c r="G5" s="48"/>
      <c r="H5" s="48"/>
      <c r="I5" s="48"/>
    </row>
    <row r="6" spans="1:9" ht="11.25">
      <c r="A6" s="48"/>
      <c r="B6" s="1"/>
      <c r="C6" s="48"/>
      <c r="D6" s="48"/>
      <c r="E6" s="49"/>
      <c r="F6" s="48" t="s">
        <v>21</v>
      </c>
      <c r="G6" s="48"/>
      <c r="H6" s="48" t="s">
        <v>22</v>
      </c>
      <c r="I6" s="48"/>
    </row>
    <row r="7" spans="1:9" ht="57.75" customHeight="1">
      <c r="A7" s="48"/>
      <c r="B7" s="1"/>
      <c r="C7" s="48"/>
      <c r="D7" s="48"/>
      <c r="E7" s="49"/>
      <c r="F7" s="1" t="s">
        <v>43</v>
      </c>
      <c r="G7" s="1" t="s">
        <v>132</v>
      </c>
      <c r="H7" s="1" t="s">
        <v>43</v>
      </c>
      <c r="I7" s="1" t="s">
        <v>133</v>
      </c>
    </row>
    <row r="8" spans="1:9" s="17" customFormat="1" ht="11.25" thickBot="1">
      <c r="A8" s="15" t="s">
        <v>61</v>
      </c>
      <c r="B8" s="41"/>
      <c r="C8" s="42"/>
      <c r="D8" s="41"/>
      <c r="E8" s="16">
        <f>SUBTOTAL(9,E12:E117)</f>
        <v>156265266</v>
      </c>
      <c r="F8" s="16">
        <f>SUBTOTAL(9,F12:F117)</f>
        <v>121688351</v>
      </c>
      <c r="G8" s="16">
        <f>SUBTOTAL(9,G12:G117)</f>
        <v>1171402</v>
      </c>
      <c r="H8" s="16">
        <f>SUBTOTAL(9,H12:H117)</f>
        <v>34576915</v>
      </c>
      <c r="I8" s="16">
        <f>SUBTOTAL(9,I12:I117)</f>
        <v>12690615</v>
      </c>
    </row>
    <row r="9" spans="1:9" s="43" customFormat="1" ht="11.25" thickTop="1">
      <c r="A9" s="40"/>
      <c r="C9" s="39"/>
      <c r="E9" s="44"/>
      <c r="F9" s="44"/>
      <c r="G9" s="44"/>
      <c r="H9" s="44"/>
      <c r="I9" s="44"/>
    </row>
    <row r="10" spans="1:9" s="22" customFormat="1" ht="12" outlineLevel="1" thickBot="1">
      <c r="A10" s="18" t="s">
        <v>60</v>
      </c>
      <c r="B10" s="19"/>
      <c r="C10" s="20"/>
      <c r="D10" s="19"/>
      <c r="E10" s="21">
        <f>SUBTOTAL(9,E12:E89)</f>
        <v>146077710</v>
      </c>
      <c r="F10" s="21">
        <f>SUBTOTAL(9,F12:F89)</f>
        <v>111500795</v>
      </c>
      <c r="G10" s="21">
        <f>SUBTOTAL(9,G12:G89)</f>
        <v>1171402</v>
      </c>
      <c r="H10" s="21">
        <f>SUBTOTAL(9,H12:H89)</f>
        <v>34576915</v>
      </c>
      <c r="I10" s="21">
        <f>SUBTOTAL(9,I12:I89)</f>
        <v>12690615</v>
      </c>
    </row>
    <row r="11" spans="1:9" s="29" customFormat="1" ht="11.25" outlineLevel="2">
      <c r="A11" s="25" t="s">
        <v>59</v>
      </c>
      <c r="B11" s="26"/>
      <c r="C11" s="27"/>
      <c r="D11" s="27"/>
      <c r="E11" s="28">
        <f>SUBTOTAL(9,E12:E13)</f>
        <v>1230270</v>
      </c>
      <c r="F11" s="28">
        <f>SUBTOTAL(9,F12:F13)</f>
        <v>560000</v>
      </c>
      <c r="G11" s="28">
        <f>SUBTOTAL(9,G12:G13)</f>
        <v>0</v>
      </c>
      <c r="H11" s="28">
        <f>SUBTOTAL(9,H12:H13)</f>
        <v>670270</v>
      </c>
      <c r="I11" s="28">
        <f>SUBTOTAL(9,I12:I13)</f>
        <v>670270</v>
      </c>
    </row>
    <row r="12" spans="1:9" ht="11.25" outlineLevel="3">
      <c r="A12" s="14" t="s">
        <v>23</v>
      </c>
      <c r="B12" s="4">
        <v>69</v>
      </c>
      <c r="C12" s="5" t="s">
        <v>92</v>
      </c>
      <c r="D12" s="5" t="s">
        <v>2</v>
      </c>
      <c r="E12" s="3">
        <f>F12+H12</f>
        <v>560000</v>
      </c>
      <c r="F12" s="3">
        <v>560000</v>
      </c>
      <c r="G12" s="3"/>
      <c r="H12" s="3"/>
      <c r="I12" s="3"/>
    </row>
    <row r="13" spans="1:9" ht="45" outlineLevel="3">
      <c r="A13" s="9" t="s">
        <v>23</v>
      </c>
      <c r="B13" s="6">
        <v>629</v>
      </c>
      <c r="C13" s="7" t="s">
        <v>94</v>
      </c>
      <c r="D13" s="7" t="s">
        <v>2</v>
      </c>
      <c r="E13" s="8">
        <f>F13+H13</f>
        <v>670270</v>
      </c>
      <c r="F13" s="8"/>
      <c r="G13" s="8"/>
      <c r="H13" s="8">
        <v>670270</v>
      </c>
      <c r="I13" s="8">
        <v>670270</v>
      </c>
    </row>
    <row r="14" spans="1:9" s="29" customFormat="1" ht="11.25" outlineLevel="2">
      <c r="A14" s="30" t="s">
        <v>58</v>
      </c>
      <c r="B14" s="31"/>
      <c r="C14" s="32"/>
      <c r="D14" s="32"/>
      <c r="E14" s="33">
        <f>SUBTOTAL(9,E15:E19)</f>
        <v>23491300</v>
      </c>
      <c r="F14" s="33">
        <f>SUBTOTAL(9,F15:F19)</f>
        <v>1605000</v>
      </c>
      <c r="G14" s="33">
        <f>SUBTOTAL(9,G15:G19)</f>
        <v>0</v>
      </c>
      <c r="H14" s="33">
        <f>SUBTOTAL(9,H15:H19)</f>
        <v>21886300</v>
      </c>
      <c r="I14" s="33">
        <f>SUBTOTAL(9,I15:I19)</f>
        <v>0</v>
      </c>
    </row>
    <row r="15" spans="1:9" ht="22.5" outlineLevel="3">
      <c r="A15" s="14" t="s">
        <v>24</v>
      </c>
      <c r="B15" s="4">
        <v>47</v>
      </c>
      <c r="C15" s="5" t="s">
        <v>6</v>
      </c>
      <c r="D15" s="5" t="s">
        <v>2</v>
      </c>
      <c r="E15" s="3">
        <f>F15+H15</f>
        <v>1235000</v>
      </c>
      <c r="F15" s="3">
        <v>1235000</v>
      </c>
      <c r="G15" s="3"/>
      <c r="H15" s="3"/>
      <c r="I15" s="3"/>
    </row>
    <row r="16" spans="1:9" ht="45" outlineLevel="3">
      <c r="A16" s="9" t="s">
        <v>24</v>
      </c>
      <c r="B16" s="6">
        <v>75</v>
      </c>
      <c r="C16" s="7" t="s">
        <v>7</v>
      </c>
      <c r="D16" s="7" t="s">
        <v>2</v>
      </c>
      <c r="E16" s="8">
        <f>F16+H16</f>
        <v>320000</v>
      </c>
      <c r="F16" s="8">
        <v>320000</v>
      </c>
      <c r="G16" s="8"/>
      <c r="H16" s="8"/>
      <c r="I16" s="8"/>
    </row>
    <row r="17" spans="1:9" ht="33.75" outlineLevel="3">
      <c r="A17" s="9" t="s">
        <v>24</v>
      </c>
      <c r="B17" s="6">
        <v>76</v>
      </c>
      <c r="C17" s="7" t="s">
        <v>3</v>
      </c>
      <c r="D17" s="7" t="s">
        <v>2</v>
      </c>
      <c r="E17" s="8">
        <f>F17+H17</f>
        <v>90000</v>
      </c>
      <c r="F17" s="8"/>
      <c r="G17" s="8"/>
      <c r="H17" s="8">
        <v>90000</v>
      </c>
      <c r="I17" s="8"/>
    </row>
    <row r="18" spans="1:9" ht="22.5" outlineLevel="3">
      <c r="A18" s="9" t="s">
        <v>24</v>
      </c>
      <c r="B18" s="6">
        <v>77</v>
      </c>
      <c r="C18" s="7" t="s">
        <v>4</v>
      </c>
      <c r="D18" s="7" t="s">
        <v>2</v>
      </c>
      <c r="E18" s="8">
        <f>F18+H18</f>
        <v>21796300</v>
      </c>
      <c r="F18" s="8"/>
      <c r="G18" s="8"/>
      <c r="H18" s="8">
        <v>21796300</v>
      </c>
      <c r="I18" s="8"/>
    </row>
    <row r="19" spans="1:9" ht="11.25" outlineLevel="3">
      <c r="A19" s="9" t="s">
        <v>24</v>
      </c>
      <c r="B19" s="45">
        <v>97</v>
      </c>
      <c r="C19" s="7" t="s">
        <v>5</v>
      </c>
      <c r="D19" s="7" t="s">
        <v>2</v>
      </c>
      <c r="E19" s="8">
        <f>F19+H19</f>
        <v>50000</v>
      </c>
      <c r="F19" s="8">
        <v>50000</v>
      </c>
      <c r="G19" s="8"/>
      <c r="H19" s="8"/>
      <c r="I19" s="8"/>
    </row>
    <row r="20" spans="1:9" s="29" customFormat="1" ht="11.25" outlineLevel="2">
      <c r="A20" s="30" t="s">
        <v>46</v>
      </c>
      <c r="B20" s="31"/>
      <c r="C20" s="32"/>
      <c r="D20" s="32"/>
      <c r="E20" s="33">
        <f>SUBTOTAL(9,E21:E24)</f>
        <v>2525605</v>
      </c>
      <c r="F20" s="33">
        <f>SUBTOTAL(9,F21:F24)</f>
        <v>1515216</v>
      </c>
      <c r="G20" s="33">
        <f>SUBTOTAL(9,G21:G24)</f>
        <v>285216</v>
      </c>
      <c r="H20" s="33">
        <f>SUBTOTAL(9,H21:H24)</f>
        <v>1010389</v>
      </c>
      <c r="I20" s="33">
        <f>SUBTOTAL(9,I21:I24)</f>
        <v>1010389</v>
      </c>
    </row>
    <row r="21" spans="1:9" ht="45" outlineLevel="3">
      <c r="A21" s="14" t="s">
        <v>25</v>
      </c>
      <c r="B21" s="4">
        <v>75</v>
      </c>
      <c r="C21" s="5" t="s">
        <v>7</v>
      </c>
      <c r="D21" s="5" t="s">
        <v>2</v>
      </c>
      <c r="E21" s="3">
        <f>F21+H21</f>
        <v>30000</v>
      </c>
      <c r="F21" s="3">
        <v>30000</v>
      </c>
      <c r="G21" s="3"/>
      <c r="H21" s="3"/>
      <c r="I21" s="3"/>
    </row>
    <row r="22" spans="1:9" ht="11.25" outlineLevel="3">
      <c r="A22" s="9" t="s">
        <v>25</v>
      </c>
      <c r="B22" s="6">
        <v>97</v>
      </c>
      <c r="C22" s="7" t="s">
        <v>93</v>
      </c>
      <c r="D22" s="7" t="s">
        <v>2</v>
      </c>
      <c r="E22" s="8">
        <f>F22+H22</f>
        <v>1200000</v>
      </c>
      <c r="F22" s="8">
        <v>1200000</v>
      </c>
      <c r="G22" s="8"/>
      <c r="H22" s="8"/>
      <c r="I22" s="8"/>
    </row>
    <row r="23" spans="1:9" ht="45" outlineLevel="3">
      <c r="A23" s="9" t="s">
        <v>25</v>
      </c>
      <c r="B23" s="6">
        <v>270</v>
      </c>
      <c r="C23" s="7" t="s">
        <v>95</v>
      </c>
      <c r="D23" s="7" t="s">
        <v>2</v>
      </c>
      <c r="E23" s="8">
        <f>F23+H23</f>
        <v>285216</v>
      </c>
      <c r="F23" s="8">
        <v>285216</v>
      </c>
      <c r="G23" s="8">
        <v>285216</v>
      </c>
      <c r="H23" s="8"/>
      <c r="I23" s="8"/>
    </row>
    <row r="24" spans="1:9" ht="45" outlineLevel="3">
      <c r="A24" s="9" t="s">
        <v>25</v>
      </c>
      <c r="B24" s="6">
        <v>629</v>
      </c>
      <c r="C24" s="7" t="s">
        <v>96</v>
      </c>
      <c r="D24" s="7" t="s">
        <v>2</v>
      </c>
      <c r="E24" s="8">
        <f>F24+H24</f>
        <v>1010389</v>
      </c>
      <c r="F24" s="8"/>
      <c r="G24" s="8"/>
      <c r="H24" s="8">
        <v>1010389</v>
      </c>
      <c r="I24" s="8">
        <v>1010389</v>
      </c>
    </row>
    <row r="25" spans="1:9" s="29" customFormat="1" ht="24" customHeight="1" outlineLevel="2">
      <c r="A25" s="50" t="s">
        <v>45</v>
      </c>
      <c r="B25" s="51"/>
      <c r="C25" s="52"/>
      <c r="D25" s="32"/>
      <c r="E25" s="46">
        <f>SUBTOTAL(9,E26:E26)</f>
        <v>93500</v>
      </c>
      <c r="F25" s="46">
        <f>SUBTOTAL(9,F26:F26)</f>
        <v>0</v>
      </c>
      <c r="G25" s="46">
        <f>SUBTOTAL(9,G26:G26)</f>
        <v>0</v>
      </c>
      <c r="H25" s="46">
        <f>SUBTOTAL(9,H26:H26)</f>
        <v>93500</v>
      </c>
      <c r="I25" s="46">
        <f>SUBTOTAL(9,I26:I26)</f>
        <v>93500</v>
      </c>
    </row>
    <row r="26" spans="1:9" ht="56.25" outlineLevel="3">
      <c r="A26" s="9" t="s">
        <v>38</v>
      </c>
      <c r="B26" s="6">
        <v>629</v>
      </c>
      <c r="C26" s="7" t="s">
        <v>97</v>
      </c>
      <c r="D26" s="7" t="s">
        <v>2</v>
      </c>
      <c r="E26" s="8">
        <f>F26+H26</f>
        <v>93500</v>
      </c>
      <c r="F26" s="8"/>
      <c r="G26" s="8"/>
      <c r="H26" s="8">
        <v>93500</v>
      </c>
      <c r="I26" s="8">
        <v>93500</v>
      </c>
    </row>
    <row r="27" spans="1:9" s="29" customFormat="1" ht="34.5" customHeight="1" outlineLevel="2">
      <c r="A27" s="50" t="s">
        <v>57</v>
      </c>
      <c r="B27" s="51"/>
      <c r="C27" s="52"/>
      <c r="D27" s="32"/>
      <c r="E27" s="33">
        <f>SUBTOTAL(9,E28:E47)</f>
        <v>63397500</v>
      </c>
      <c r="F27" s="33">
        <f>SUBTOTAL(9,F28:F47)</f>
        <v>63397500</v>
      </c>
      <c r="G27" s="33">
        <f>SUBTOTAL(9,G28:G47)</f>
        <v>0</v>
      </c>
      <c r="H27" s="33">
        <f>SUBTOTAL(9,H28:H47)</f>
        <v>0</v>
      </c>
      <c r="I27" s="33">
        <f>SUBTOTAL(9,I28:I47)</f>
        <v>0</v>
      </c>
    </row>
    <row r="28" spans="1:9" ht="22.5" outlineLevel="3">
      <c r="A28" s="14" t="s">
        <v>26</v>
      </c>
      <c r="B28" s="4">
        <v>43</v>
      </c>
      <c r="C28" s="5" t="s">
        <v>17</v>
      </c>
      <c r="D28" s="5" t="s">
        <v>2</v>
      </c>
      <c r="E28" s="3">
        <f aca="true" t="shared" si="0" ref="E28:E40">F28+H28</f>
        <v>45000</v>
      </c>
      <c r="F28" s="3">
        <v>45000</v>
      </c>
      <c r="G28" s="3"/>
      <c r="H28" s="3"/>
      <c r="I28" s="3"/>
    </row>
    <row r="29" spans="1:9" ht="11.25" outlineLevel="3">
      <c r="A29" s="9" t="s">
        <v>26</v>
      </c>
      <c r="B29" s="6">
        <v>31</v>
      </c>
      <c r="C29" s="7" t="s">
        <v>65</v>
      </c>
      <c r="D29" s="7" t="s">
        <v>2</v>
      </c>
      <c r="E29" s="8">
        <f t="shared" si="0"/>
        <v>3000000</v>
      </c>
      <c r="F29" s="8">
        <v>3000000</v>
      </c>
      <c r="G29" s="8"/>
      <c r="H29" s="8"/>
      <c r="I29" s="8"/>
    </row>
    <row r="30" spans="1:9" ht="11.25" outlineLevel="3">
      <c r="A30" s="9" t="s">
        <v>26</v>
      </c>
      <c r="B30" s="6">
        <v>32</v>
      </c>
      <c r="C30" s="7" t="s">
        <v>72</v>
      </c>
      <c r="D30" s="7" t="s">
        <v>2</v>
      </c>
      <c r="E30" s="8">
        <f t="shared" si="0"/>
        <v>21500000</v>
      </c>
      <c r="F30" s="8">
        <v>21500000</v>
      </c>
      <c r="G30" s="8"/>
      <c r="H30" s="8"/>
      <c r="I30" s="8"/>
    </row>
    <row r="31" spans="1:9" ht="11.25" outlineLevel="3">
      <c r="A31" s="9" t="s">
        <v>26</v>
      </c>
      <c r="B31" s="6">
        <v>34</v>
      </c>
      <c r="C31" s="7" t="s">
        <v>66</v>
      </c>
      <c r="D31" s="7" t="s">
        <v>2</v>
      </c>
      <c r="E31" s="8">
        <f t="shared" si="0"/>
        <v>750000</v>
      </c>
      <c r="F31" s="8">
        <v>750000</v>
      </c>
      <c r="G31" s="8"/>
      <c r="H31" s="8"/>
      <c r="I31" s="8"/>
    </row>
    <row r="32" spans="1:9" ht="11.25" outlineLevel="3">
      <c r="A32" s="9" t="s">
        <v>26</v>
      </c>
      <c r="B32" s="6">
        <v>33</v>
      </c>
      <c r="C32" s="7" t="s">
        <v>73</v>
      </c>
      <c r="D32" s="7" t="s">
        <v>2</v>
      </c>
      <c r="E32" s="8">
        <f t="shared" si="0"/>
        <v>150000</v>
      </c>
      <c r="F32" s="8">
        <v>150000</v>
      </c>
      <c r="G32" s="8"/>
      <c r="H32" s="8"/>
      <c r="I32" s="8"/>
    </row>
    <row r="33" spans="1:9" ht="11.25" outlineLevel="3">
      <c r="A33" s="9" t="s">
        <v>26</v>
      </c>
      <c r="B33" s="6">
        <v>35</v>
      </c>
      <c r="C33" s="7" t="s">
        <v>74</v>
      </c>
      <c r="D33" s="7" t="s">
        <v>2</v>
      </c>
      <c r="E33" s="8">
        <f t="shared" si="0"/>
        <v>2500</v>
      </c>
      <c r="F33" s="8">
        <v>2500</v>
      </c>
      <c r="G33" s="8"/>
      <c r="H33" s="8"/>
      <c r="I33" s="8"/>
    </row>
    <row r="34" spans="1:9" ht="11.25" outlineLevel="3">
      <c r="A34" s="9" t="s">
        <v>26</v>
      </c>
      <c r="B34" s="6">
        <v>36</v>
      </c>
      <c r="C34" s="7" t="s">
        <v>67</v>
      </c>
      <c r="D34" s="7" t="s">
        <v>2</v>
      </c>
      <c r="E34" s="8">
        <f t="shared" si="0"/>
        <v>400000</v>
      </c>
      <c r="F34" s="8">
        <v>400000</v>
      </c>
      <c r="G34" s="8"/>
      <c r="H34" s="8"/>
      <c r="I34" s="8"/>
    </row>
    <row r="35" spans="1:9" ht="11.25" outlineLevel="3">
      <c r="A35" s="9" t="s">
        <v>26</v>
      </c>
      <c r="B35" s="6">
        <v>41</v>
      </c>
      <c r="C35" s="7" t="s">
        <v>75</v>
      </c>
      <c r="D35" s="7" t="s">
        <v>2</v>
      </c>
      <c r="E35" s="8">
        <f t="shared" si="0"/>
        <v>500000</v>
      </c>
      <c r="F35" s="8">
        <v>500000</v>
      </c>
      <c r="G35" s="8"/>
      <c r="H35" s="8"/>
      <c r="I35" s="8"/>
    </row>
    <row r="36" spans="1:9" ht="11.25" outlineLevel="3">
      <c r="A36" s="9" t="s">
        <v>26</v>
      </c>
      <c r="B36" s="6">
        <v>46</v>
      </c>
      <c r="C36" s="7" t="s">
        <v>68</v>
      </c>
      <c r="D36" s="7" t="s">
        <v>2</v>
      </c>
      <c r="E36" s="8">
        <f t="shared" si="0"/>
        <v>200000</v>
      </c>
      <c r="F36" s="8">
        <v>200000</v>
      </c>
      <c r="G36" s="8"/>
      <c r="H36" s="8"/>
      <c r="I36" s="8"/>
    </row>
    <row r="37" spans="1:9" ht="11.25" outlineLevel="3">
      <c r="A37" s="9" t="s">
        <v>26</v>
      </c>
      <c r="B37" s="6">
        <v>49</v>
      </c>
      <c r="C37" s="7" t="s">
        <v>69</v>
      </c>
      <c r="D37" s="7" t="s">
        <v>2</v>
      </c>
      <c r="E37" s="8">
        <f t="shared" si="0"/>
        <v>800000</v>
      </c>
      <c r="F37" s="8">
        <v>800000</v>
      </c>
      <c r="G37" s="8"/>
      <c r="H37" s="8"/>
      <c r="I37" s="8"/>
    </row>
    <row r="38" spans="1:9" ht="11.25" outlineLevel="3">
      <c r="A38" s="9" t="s">
        <v>26</v>
      </c>
      <c r="B38" s="6"/>
      <c r="C38" s="7" t="s">
        <v>70</v>
      </c>
      <c r="D38" s="7" t="s">
        <v>2</v>
      </c>
      <c r="E38" s="8">
        <f t="shared" si="0"/>
        <v>1300000</v>
      </c>
      <c r="F38" s="8">
        <v>1300000</v>
      </c>
      <c r="G38" s="8"/>
      <c r="H38" s="8"/>
      <c r="I38" s="8"/>
    </row>
    <row r="39" spans="1:9" ht="11.25" outlineLevel="3">
      <c r="A39" s="9" t="s">
        <v>26</v>
      </c>
      <c r="B39" s="6"/>
      <c r="C39" s="7" t="s">
        <v>76</v>
      </c>
      <c r="D39" s="7" t="s">
        <v>2</v>
      </c>
      <c r="E39" s="8">
        <f t="shared" si="0"/>
        <v>100000</v>
      </c>
      <c r="F39" s="8">
        <v>100000</v>
      </c>
      <c r="G39" s="8"/>
      <c r="H39" s="8"/>
      <c r="I39" s="8"/>
    </row>
    <row r="40" spans="1:9" ht="22.5" outlineLevel="3">
      <c r="A40" s="9" t="s">
        <v>26</v>
      </c>
      <c r="B40" s="6"/>
      <c r="C40" s="7" t="s">
        <v>71</v>
      </c>
      <c r="D40" s="7" t="s">
        <v>2</v>
      </c>
      <c r="E40" s="8">
        <f t="shared" si="0"/>
        <v>95000</v>
      </c>
      <c r="F40" s="8">
        <v>95000</v>
      </c>
      <c r="G40" s="8"/>
      <c r="H40" s="8"/>
      <c r="I40" s="8"/>
    </row>
    <row r="41" spans="1:9" ht="22.5" outlineLevel="3">
      <c r="A41" s="9" t="s">
        <v>26</v>
      </c>
      <c r="B41" s="6"/>
      <c r="C41" s="7" t="s">
        <v>77</v>
      </c>
      <c r="D41" s="7" t="s">
        <v>2</v>
      </c>
      <c r="E41" s="8">
        <f aca="true" t="shared" si="1" ref="E41:E47">F41+H41</f>
        <v>100000</v>
      </c>
      <c r="F41" s="8">
        <v>100000</v>
      </c>
      <c r="G41" s="8"/>
      <c r="H41" s="8"/>
      <c r="I41" s="8"/>
    </row>
    <row r="42" spans="1:9" ht="24.75" customHeight="1" outlineLevel="3">
      <c r="A42" s="9" t="s">
        <v>26</v>
      </c>
      <c r="B42" s="6"/>
      <c r="C42" s="7" t="s">
        <v>14</v>
      </c>
      <c r="D42" s="7" t="s">
        <v>2</v>
      </c>
      <c r="E42" s="8">
        <f>F42+H42</f>
        <v>290000</v>
      </c>
      <c r="F42" s="8">
        <v>290000</v>
      </c>
      <c r="G42" s="8"/>
      <c r="H42" s="8"/>
      <c r="I42" s="8"/>
    </row>
    <row r="43" spans="1:9" ht="11.25" outlineLevel="3">
      <c r="A43" s="9" t="s">
        <v>26</v>
      </c>
      <c r="B43" s="6">
        <v>91</v>
      </c>
      <c r="C43" s="7" t="s">
        <v>13</v>
      </c>
      <c r="D43" s="7" t="s">
        <v>2</v>
      </c>
      <c r="E43" s="8">
        <f>F43+H43</f>
        <v>1100000</v>
      </c>
      <c r="F43" s="8">
        <v>1100000</v>
      </c>
      <c r="G43" s="8"/>
      <c r="H43" s="8"/>
      <c r="I43" s="8"/>
    </row>
    <row r="44" spans="1:9" ht="11.25" outlineLevel="3">
      <c r="A44" s="9" t="s">
        <v>26</v>
      </c>
      <c r="B44" s="6">
        <v>50</v>
      </c>
      <c r="C44" s="7" t="s">
        <v>12</v>
      </c>
      <c r="D44" s="7" t="s">
        <v>2</v>
      </c>
      <c r="E44" s="8">
        <f>F44+H44</f>
        <v>65000</v>
      </c>
      <c r="F44" s="8">
        <v>65000</v>
      </c>
      <c r="G44" s="8"/>
      <c r="H44" s="8"/>
      <c r="I44" s="8"/>
    </row>
    <row r="45" spans="1:9" ht="11.25" outlineLevel="3">
      <c r="A45" s="9" t="s">
        <v>26</v>
      </c>
      <c r="B45" s="6">
        <v>48</v>
      </c>
      <c r="C45" s="7" t="s">
        <v>11</v>
      </c>
      <c r="D45" s="7" t="s">
        <v>2</v>
      </c>
      <c r="E45" s="8">
        <f>F45+H45</f>
        <v>1000000</v>
      </c>
      <c r="F45" s="8">
        <v>1000000</v>
      </c>
      <c r="G45" s="8"/>
      <c r="H45" s="8"/>
      <c r="I45" s="8"/>
    </row>
    <row r="46" spans="1:9" ht="11.25" outlineLevel="3">
      <c r="A46" s="9" t="s">
        <v>26</v>
      </c>
      <c r="B46" s="6">
        <v>1</v>
      </c>
      <c r="C46" s="7" t="s">
        <v>15</v>
      </c>
      <c r="D46" s="7" t="s">
        <v>2</v>
      </c>
      <c r="E46" s="8">
        <f t="shared" si="1"/>
        <v>29000000</v>
      </c>
      <c r="F46" s="8">
        <v>29000000</v>
      </c>
      <c r="G46" s="8"/>
      <c r="H46" s="8"/>
      <c r="I46" s="8"/>
    </row>
    <row r="47" spans="1:9" ht="11.25" outlineLevel="3">
      <c r="A47" s="9" t="s">
        <v>26</v>
      </c>
      <c r="B47" s="6">
        <v>2</v>
      </c>
      <c r="C47" s="7" t="s">
        <v>16</v>
      </c>
      <c r="D47" s="7" t="s">
        <v>2</v>
      </c>
      <c r="E47" s="8">
        <f t="shared" si="1"/>
        <v>3000000</v>
      </c>
      <c r="F47" s="8">
        <v>3000000</v>
      </c>
      <c r="G47" s="8"/>
      <c r="H47" s="8"/>
      <c r="I47" s="8"/>
    </row>
    <row r="48" spans="1:9" s="29" customFormat="1" ht="11.25" outlineLevel="2">
      <c r="A48" s="30" t="s">
        <v>56</v>
      </c>
      <c r="B48" s="31"/>
      <c r="C48" s="32"/>
      <c r="D48" s="32"/>
      <c r="E48" s="33">
        <f>SUBTOTAL(9,E49:E51)</f>
        <v>27410140</v>
      </c>
      <c r="F48" s="33">
        <f>SUBTOTAL(9,F49:F51)</f>
        <v>27410140</v>
      </c>
      <c r="G48" s="33">
        <f>SUBTOTAL(9,G49:G51)</f>
        <v>0</v>
      </c>
      <c r="H48" s="33">
        <f>SUBTOTAL(9,H49:H51)</f>
        <v>0</v>
      </c>
      <c r="I48" s="33">
        <f>SUBTOTAL(9,I49:I51)</f>
        <v>0</v>
      </c>
    </row>
    <row r="49" spans="1:9" ht="11.25" outlineLevel="3">
      <c r="A49" s="14" t="s">
        <v>27</v>
      </c>
      <c r="B49" s="4">
        <v>92</v>
      </c>
      <c r="C49" s="5" t="s">
        <v>18</v>
      </c>
      <c r="D49" s="5" t="s">
        <v>2</v>
      </c>
      <c r="E49" s="3">
        <f>F49+H49</f>
        <v>500000</v>
      </c>
      <c r="F49" s="3">
        <v>500000</v>
      </c>
      <c r="G49" s="3"/>
      <c r="H49" s="3"/>
      <c r="I49" s="3"/>
    </row>
    <row r="50" spans="1:9" ht="13.5" customHeight="1" outlineLevel="3">
      <c r="A50" s="9" t="s">
        <v>27</v>
      </c>
      <c r="B50" s="6">
        <v>292</v>
      </c>
      <c r="C50" s="7" t="s">
        <v>98</v>
      </c>
      <c r="D50" s="7" t="s">
        <v>2</v>
      </c>
      <c r="E50" s="8">
        <f>F50+H50</f>
        <v>25962232</v>
      </c>
      <c r="F50" s="8">
        <v>25962232</v>
      </c>
      <c r="G50" s="3"/>
      <c r="H50" s="3"/>
      <c r="I50" s="3"/>
    </row>
    <row r="51" spans="1:9" ht="13.5" customHeight="1" outlineLevel="3">
      <c r="A51" s="9" t="s">
        <v>27</v>
      </c>
      <c r="B51" s="6">
        <v>292</v>
      </c>
      <c r="C51" s="7" t="s">
        <v>99</v>
      </c>
      <c r="D51" s="7" t="s">
        <v>2</v>
      </c>
      <c r="E51" s="8">
        <f>F51+H51</f>
        <v>947908</v>
      </c>
      <c r="F51" s="8">
        <v>947908</v>
      </c>
      <c r="G51" s="8"/>
      <c r="H51" s="8"/>
      <c r="I51" s="8"/>
    </row>
    <row r="52" spans="1:9" s="29" customFormat="1" ht="11.25" outlineLevel="2">
      <c r="A52" s="30" t="s">
        <v>55</v>
      </c>
      <c r="B52" s="31"/>
      <c r="C52" s="32"/>
      <c r="D52" s="32"/>
      <c r="E52" s="33">
        <f>SUBTOTAL(9,E53:E58)</f>
        <v>4044474</v>
      </c>
      <c r="F52" s="33">
        <f>SUBTOTAL(9,F53:F58)</f>
        <v>4044474</v>
      </c>
      <c r="G52" s="33">
        <f>SUBTOTAL(9,G53:G58)</f>
        <v>401564</v>
      </c>
      <c r="H52" s="33">
        <f>SUBTOTAL(9,H53:H58)</f>
        <v>0</v>
      </c>
      <c r="I52" s="33">
        <f>SUBTOTAL(9,I53:I58)</f>
        <v>0</v>
      </c>
    </row>
    <row r="53" spans="1:9" ht="11.25" outlineLevel="3">
      <c r="A53" s="14" t="s">
        <v>28</v>
      </c>
      <c r="B53" s="4">
        <v>69</v>
      </c>
      <c r="C53" s="5" t="s">
        <v>89</v>
      </c>
      <c r="D53" s="5" t="s">
        <v>2</v>
      </c>
      <c r="E53" s="3">
        <f aca="true" t="shared" si="2" ref="E53:E58">F53+H53</f>
        <v>2581281</v>
      </c>
      <c r="F53" s="3">
        <v>2581281</v>
      </c>
      <c r="G53" s="3"/>
      <c r="H53" s="3"/>
      <c r="I53" s="3"/>
    </row>
    <row r="54" spans="1:9" ht="11.25" outlineLevel="3">
      <c r="A54" s="14" t="s">
        <v>28</v>
      </c>
      <c r="B54" s="4">
        <v>69</v>
      </c>
      <c r="C54" s="5" t="s">
        <v>90</v>
      </c>
      <c r="D54" s="5" t="s">
        <v>2</v>
      </c>
      <c r="E54" s="3">
        <f t="shared" si="2"/>
        <v>95000</v>
      </c>
      <c r="F54" s="3">
        <v>95000</v>
      </c>
      <c r="G54" s="3"/>
      <c r="H54" s="3"/>
      <c r="I54" s="3"/>
    </row>
    <row r="55" spans="1:9" ht="11.25" outlineLevel="3">
      <c r="A55" s="14" t="s">
        <v>28</v>
      </c>
      <c r="B55" s="4">
        <v>69</v>
      </c>
      <c r="C55" s="5" t="s">
        <v>91</v>
      </c>
      <c r="D55" s="5" t="s">
        <v>2</v>
      </c>
      <c r="E55" s="3">
        <f t="shared" si="2"/>
        <v>749450</v>
      </c>
      <c r="F55" s="3">
        <v>749450</v>
      </c>
      <c r="G55" s="3"/>
      <c r="H55" s="3"/>
      <c r="I55" s="3"/>
    </row>
    <row r="56" spans="1:9" ht="45" outlineLevel="3">
      <c r="A56" s="9" t="s">
        <v>28</v>
      </c>
      <c r="B56" s="6">
        <v>75</v>
      </c>
      <c r="C56" s="7" t="s">
        <v>7</v>
      </c>
      <c r="D56" s="7" t="s">
        <v>2</v>
      </c>
      <c r="E56" s="8">
        <f t="shared" si="2"/>
        <v>202179</v>
      </c>
      <c r="F56" s="8">
        <v>202179</v>
      </c>
      <c r="G56" s="8"/>
      <c r="H56" s="8"/>
      <c r="I56" s="8"/>
    </row>
    <row r="57" spans="1:9" ht="11.25" outlineLevel="3">
      <c r="A57" s="9" t="s">
        <v>28</v>
      </c>
      <c r="B57" s="6">
        <v>83</v>
      </c>
      <c r="C57" s="7" t="s">
        <v>100</v>
      </c>
      <c r="D57" s="7" t="s">
        <v>2</v>
      </c>
      <c r="E57" s="8">
        <f t="shared" si="2"/>
        <v>15000</v>
      </c>
      <c r="F57" s="8">
        <v>15000</v>
      </c>
      <c r="G57" s="8"/>
      <c r="H57" s="8"/>
      <c r="I57" s="8"/>
    </row>
    <row r="58" spans="1:9" ht="45" outlineLevel="3">
      <c r="A58" s="9" t="s">
        <v>28</v>
      </c>
      <c r="B58" s="6">
        <v>270</v>
      </c>
      <c r="C58" s="7" t="s">
        <v>101</v>
      </c>
      <c r="D58" s="7" t="s">
        <v>2</v>
      </c>
      <c r="E58" s="8">
        <f t="shared" si="2"/>
        <v>401564</v>
      </c>
      <c r="F58" s="8">
        <v>401564</v>
      </c>
      <c r="G58" s="8">
        <v>401564</v>
      </c>
      <c r="H58" s="8"/>
      <c r="I58" s="8"/>
    </row>
    <row r="59" spans="1:9" s="29" customFormat="1" ht="11.25" outlineLevel="2">
      <c r="A59" s="30" t="s">
        <v>48</v>
      </c>
      <c r="B59" s="31"/>
      <c r="C59" s="32"/>
      <c r="D59" s="32"/>
      <c r="E59" s="33">
        <f>SUBTOTAL(9,E60:E67)</f>
        <v>1729500</v>
      </c>
      <c r="F59" s="33">
        <f>SUBTOTAL(9,F60:F67)</f>
        <v>1729500</v>
      </c>
      <c r="G59" s="33">
        <f>SUBTOTAL(9,G60:G67)</f>
        <v>0</v>
      </c>
      <c r="H59" s="33">
        <f>SUBTOTAL(9,H60:H67)</f>
        <v>0</v>
      </c>
      <c r="I59" s="33">
        <f>SUBTOTAL(9,I60:I67)</f>
        <v>0</v>
      </c>
    </row>
    <row r="60" spans="1:9" ht="11.25" outlineLevel="3">
      <c r="A60" s="14" t="s">
        <v>29</v>
      </c>
      <c r="B60" s="4">
        <v>83</v>
      </c>
      <c r="C60" s="5" t="s">
        <v>102</v>
      </c>
      <c r="D60" s="5" t="s">
        <v>2</v>
      </c>
      <c r="E60" s="3">
        <f aca="true" t="shared" si="3" ref="E60:E67">F60+H60</f>
        <v>180000</v>
      </c>
      <c r="F60" s="3">
        <v>180000</v>
      </c>
      <c r="G60" s="3"/>
      <c r="H60" s="3"/>
      <c r="I60" s="3"/>
    </row>
    <row r="61" spans="1:9" ht="11.25" outlineLevel="3">
      <c r="A61" s="14" t="s">
        <v>29</v>
      </c>
      <c r="B61" s="4">
        <v>83</v>
      </c>
      <c r="C61" s="5" t="s">
        <v>103</v>
      </c>
      <c r="D61" s="5"/>
      <c r="E61" s="3">
        <f t="shared" si="3"/>
        <v>15000</v>
      </c>
      <c r="F61" s="3">
        <v>15000</v>
      </c>
      <c r="G61" s="3"/>
      <c r="H61" s="3"/>
      <c r="I61" s="3"/>
    </row>
    <row r="62" spans="1:9" ht="11.25" outlineLevel="3">
      <c r="A62" s="14" t="s">
        <v>29</v>
      </c>
      <c r="B62" s="4">
        <v>83</v>
      </c>
      <c r="C62" s="5" t="s">
        <v>104</v>
      </c>
      <c r="D62" s="5"/>
      <c r="E62" s="3">
        <f t="shared" si="3"/>
        <v>40000</v>
      </c>
      <c r="F62" s="3">
        <v>40000</v>
      </c>
      <c r="G62" s="3"/>
      <c r="H62" s="3"/>
      <c r="I62" s="3"/>
    </row>
    <row r="63" spans="1:9" ht="11.25" outlineLevel="3">
      <c r="A63" s="9" t="s">
        <v>29</v>
      </c>
      <c r="B63" s="6">
        <v>97</v>
      </c>
      <c r="C63" s="7" t="s">
        <v>105</v>
      </c>
      <c r="D63" s="7" t="s">
        <v>2</v>
      </c>
      <c r="E63" s="8">
        <f t="shared" si="3"/>
        <v>25000</v>
      </c>
      <c r="F63" s="8">
        <v>25000</v>
      </c>
      <c r="G63" s="8"/>
      <c r="H63" s="8"/>
      <c r="I63" s="8"/>
    </row>
    <row r="64" spans="1:9" ht="33.75" outlineLevel="3">
      <c r="A64" s="9" t="s">
        <v>29</v>
      </c>
      <c r="B64" s="6">
        <v>203</v>
      </c>
      <c r="C64" s="7" t="s">
        <v>106</v>
      </c>
      <c r="D64" s="7" t="s">
        <v>2</v>
      </c>
      <c r="E64" s="8">
        <f t="shared" si="3"/>
        <v>45800</v>
      </c>
      <c r="F64" s="8">
        <v>45800</v>
      </c>
      <c r="G64" s="8"/>
      <c r="H64" s="8"/>
      <c r="I64" s="8"/>
    </row>
    <row r="65" spans="1:9" ht="33.75" outlineLevel="3">
      <c r="A65" s="9" t="s">
        <v>29</v>
      </c>
      <c r="B65" s="6">
        <v>203</v>
      </c>
      <c r="C65" s="7" t="s">
        <v>107</v>
      </c>
      <c r="D65" s="7" t="s">
        <v>2</v>
      </c>
      <c r="E65" s="8">
        <f t="shared" si="3"/>
        <v>233100</v>
      </c>
      <c r="F65" s="8">
        <v>233100</v>
      </c>
      <c r="G65" s="8"/>
      <c r="H65" s="8"/>
      <c r="I65" s="8"/>
    </row>
    <row r="66" spans="1:9" ht="33.75" outlineLevel="3">
      <c r="A66" s="9" t="s">
        <v>29</v>
      </c>
      <c r="B66" s="6">
        <v>203</v>
      </c>
      <c r="C66" s="7" t="s">
        <v>108</v>
      </c>
      <c r="D66" s="7" t="s">
        <v>2</v>
      </c>
      <c r="E66" s="8">
        <f t="shared" si="3"/>
        <v>508200</v>
      </c>
      <c r="F66" s="8">
        <v>508200</v>
      </c>
      <c r="G66" s="8"/>
      <c r="H66" s="8"/>
      <c r="I66" s="8"/>
    </row>
    <row r="67" spans="1:9" ht="33.75" outlineLevel="3">
      <c r="A67" s="9" t="s">
        <v>29</v>
      </c>
      <c r="B67" s="6">
        <v>203</v>
      </c>
      <c r="C67" s="7" t="s">
        <v>109</v>
      </c>
      <c r="D67" s="7" t="s">
        <v>2</v>
      </c>
      <c r="E67" s="8">
        <f t="shared" si="3"/>
        <v>682400</v>
      </c>
      <c r="F67" s="8">
        <v>682400</v>
      </c>
      <c r="G67" s="8"/>
      <c r="H67" s="8"/>
      <c r="I67" s="8"/>
    </row>
    <row r="68" spans="1:9" s="29" customFormat="1" ht="11.25" outlineLevel="2">
      <c r="A68" s="30" t="s">
        <v>54</v>
      </c>
      <c r="B68" s="31"/>
      <c r="C68" s="32"/>
      <c r="D68" s="32"/>
      <c r="E68" s="33">
        <f>SUBTOTAL(9,E69:E70)</f>
        <v>1320459</v>
      </c>
      <c r="F68" s="33">
        <f>SUBTOTAL(9,F69:F70)</f>
        <v>1320459</v>
      </c>
      <c r="G68" s="33">
        <f>SUBTOTAL(9,G69:G70)</f>
        <v>0</v>
      </c>
      <c r="H68" s="33">
        <f>SUBTOTAL(9,H69:H70)</f>
        <v>0</v>
      </c>
      <c r="I68" s="33">
        <f>SUBTOTAL(9,I69:I70)</f>
        <v>0</v>
      </c>
    </row>
    <row r="69" spans="1:9" ht="11.25" outlineLevel="3">
      <c r="A69" s="14" t="s">
        <v>30</v>
      </c>
      <c r="B69" s="4">
        <v>69</v>
      </c>
      <c r="C69" s="5" t="s">
        <v>110</v>
      </c>
      <c r="D69" s="5" t="s">
        <v>2</v>
      </c>
      <c r="E69" s="3">
        <f>F69+H69</f>
        <v>189000</v>
      </c>
      <c r="F69" s="3">
        <v>189000</v>
      </c>
      <c r="G69" s="3"/>
      <c r="H69" s="3"/>
      <c r="I69" s="3"/>
    </row>
    <row r="70" spans="1:9" ht="33.75" customHeight="1" outlineLevel="3">
      <c r="A70" s="9" t="s">
        <v>30</v>
      </c>
      <c r="B70" s="6">
        <v>270</v>
      </c>
      <c r="C70" s="7" t="s">
        <v>111</v>
      </c>
      <c r="D70" s="7" t="s">
        <v>2</v>
      </c>
      <c r="E70" s="8">
        <f>F70+H70</f>
        <v>1131459</v>
      </c>
      <c r="F70" s="8">
        <v>1131459</v>
      </c>
      <c r="G70" s="8"/>
      <c r="H70" s="8"/>
      <c r="I70" s="8"/>
    </row>
    <row r="71" spans="1:9" s="29" customFormat="1" ht="11.25" outlineLevel="2">
      <c r="A71" s="30" t="s">
        <v>53</v>
      </c>
      <c r="B71" s="31"/>
      <c r="C71" s="32"/>
      <c r="D71" s="32"/>
      <c r="E71" s="33">
        <f>SUBTOTAL(9,E72:E72)</f>
        <v>306000</v>
      </c>
      <c r="F71" s="33">
        <f>SUBTOTAL(9,F72:F72)</f>
        <v>306000</v>
      </c>
      <c r="G71" s="33">
        <f>SUBTOTAL(9,G72:G72)</f>
        <v>0</v>
      </c>
      <c r="H71" s="33">
        <f>SUBTOTAL(9,H72:H72)</f>
        <v>0</v>
      </c>
      <c r="I71" s="33">
        <f>SUBTOTAL(9,I72:I72)</f>
        <v>0</v>
      </c>
    </row>
    <row r="72" spans="1:9" ht="11.25" outlineLevel="3">
      <c r="A72" s="14" t="s">
        <v>31</v>
      </c>
      <c r="B72" s="4">
        <v>69</v>
      </c>
      <c r="C72" s="5" t="s">
        <v>112</v>
      </c>
      <c r="D72" s="5" t="s">
        <v>2</v>
      </c>
      <c r="E72" s="3">
        <f>F72+H72</f>
        <v>306000</v>
      </c>
      <c r="F72" s="3">
        <v>306000</v>
      </c>
      <c r="G72" s="3"/>
      <c r="H72" s="3"/>
      <c r="I72" s="3"/>
    </row>
    <row r="73" spans="1:9" s="29" customFormat="1" ht="11.25" outlineLevel="2">
      <c r="A73" s="30" t="s">
        <v>52</v>
      </c>
      <c r="B73" s="31"/>
      <c r="C73" s="32"/>
      <c r="D73" s="32"/>
      <c r="E73" s="33">
        <f>SUBTOTAL(9,E74:E82)</f>
        <v>16895751</v>
      </c>
      <c r="F73" s="33">
        <f>SUBTOTAL(9,F74:F82)</f>
        <v>9126384</v>
      </c>
      <c r="G73" s="33">
        <f>SUBTOTAL(9,G74:G82)</f>
        <v>0</v>
      </c>
      <c r="H73" s="33">
        <f>SUBTOTAL(9,H74:H82)</f>
        <v>7769367</v>
      </c>
      <c r="I73" s="33">
        <f>SUBTOTAL(9,I74:I82)</f>
        <v>7769367</v>
      </c>
    </row>
    <row r="74" spans="1:9" ht="11.25" outlineLevel="3">
      <c r="A74" s="14" t="s">
        <v>32</v>
      </c>
      <c r="B74" s="4">
        <v>40</v>
      </c>
      <c r="C74" s="5" t="s">
        <v>20</v>
      </c>
      <c r="D74" s="5" t="s">
        <v>2</v>
      </c>
      <c r="E74" s="3">
        <f aca="true" t="shared" si="4" ref="E74:E80">F74+H74</f>
        <v>35000</v>
      </c>
      <c r="F74" s="3">
        <v>35000</v>
      </c>
      <c r="G74" s="3"/>
      <c r="H74" s="3"/>
      <c r="I74" s="3"/>
    </row>
    <row r="75" spans="1:9" ht="11.25" outlineLevel="3">
      <c r="A75" s="9" t="s">
        <v>32</v>
      </c>
      <c r="B75" s="6">
        <v>69</v>
      </c>
      <c r="C75" s="7" t="s">
        <v>113</v>
      </c>
      <c r="D75" s="7" t="s">
        <v>2</v>
      </c>
      <c r="E75" s="8">
        <f t="shared" si="4"/>
        <v>1858000</v>
      </c>
      <c r="F75" s="8">
        <v>1858000</v>
      </c>
      <c r="G75" s="8"/>
      <c r="H75" s="8"/>
      <c r="I75" s="8"/>
    </row>
    <row r="76" spans="1:9" ht="11.25" outlineLevel="3">
      <c r="A76" s="9" t="s">
        <v>32</v>
      </c>
      <c r="B76" s="6">
        <v>69</v>
      </c>
      <c r="C76" s="7" t="s">
        <v>114</v>
      </c>
      <c r="D76" s="7" t="s">
        <v>2</v>
      </c>
      <c r="E76" s="8">
        <f t="shared" si="4"/>
        <v>868666</v>
      </c>
      <c r="F76" s="8">
        <v>868666</v>
      </c>
      <c r="G76" s="8"/>
      <c r="H76" s="8"/>
      <c r="I76" s="8"/>
    </row>
    <row r="77" spans="1:9" ht="11.25" outlineLevel="3">
      <c r="A77" s="9" t="s">
        <v>32</v>
      </c>
      <c r="B77" s="6">
        <v>69</v>
      </c>
      <c r="C77" s="7" t="s">
        <v>88</v>
      </c>
      <c r="D77" s="7" t="s">
        <v>2</v>
      </c>
      <c r="E77" s="8">
        <f t="shared" si="4"/>
        <v>60834</v>
      </c>
      <c r="F77" s="8">
        <v>60834</v>
      </c>
      <c r="G77" s="8"/>
      <c r="H77" s="8"/>
      <c r="I77" s="8"/>
    </row>
    <row r="78" spans="1:9" ht="56.25" outlineLevel="3">
      <c r="A78" s="9" t="s">
        <v>32</v>
      </c>
      <c r="B78" s="6">
        <v>75</v>
      </c>
      <c r="C78" s="7" t="s">
        <v>115</v>
      </c>
      <c r="D78" s="7" t="s">
        <v>2</v>
      </c>
      <c r="E78" s="8">
        <f t="shared" si="4"/>
        <v>1215000</v>
      </c>
      <c r="F78" s="8">
        <v>1215000</v>
      </c>
      <c r="G78" s="8"/>
      <c r="H78" s="8"/>
      <c r="I78" s="8"/>
    </row>
    <row r="79" spans="1:9" ht="22.5" outlineLevel="3">
      <c r="A79" s="9" t="s">
        <v>32</v>
      </c>
      <c r="B79" s="6">
        <v>97</v>
      </c>
      <c r="C79" s="7" t="s">
        <v>116</v>
      </c>
      <c r="D79" s="7" t="s">
        <v>2</v>
      </c>
      <c r="E79" s="8">
        <f t="shared" si="4"/>
        <v>4336758</v>
      </c>
      <c r="F79" s="8">
        <v>4336758</v>
      </c>
      <c r="G79" s="8"/>
      <c r="H79" s="8"/>
      <c r="I79" s="8"/>
    </row>
    <row r="80" spans="1:9" ht="45" outlineLevel="3">
      <c r="A80" s="9" t="s">
        <v>32</v>
      </c>
      <c r="B80" s="6">
        <v>629</v>
      </c>
      <c r="C80" s="7" t="s">
        <v>117</v>
      </c>
      <c r="D80" s="7" t="s">
        <v>2</v>
      </c>
      <c r="E80" s="8">
        <f t="shared" si="4"/>
        <v>6769367</v>
      </c>
      <c r="F80" s="8"/>
      <c r="G80" s="8"/>
      <c r="H80" s="8">
        <v>6769367</v>
      </c>
      <c r="I80" s="8">
        <v>6769367</v>
      </c>
    </row>
    <row r="81" spans="1:9" ht="56.25" outlineLevel="3">
      <c r="A81" s="9" t="s">
        <v>32</v>
      </c>
      <c r="B81" s="6">
        <v>629</v>
      </c>
      <c r="C81" s="7" t="s">
        <v>118</v>
      </c>
      <c r="D81" s="7" t="s">
        <v>2</v>
      </c>
      <c r="E81" s="8">
        <f>F81+H81</f>
        <v>1000000</v>
      </c>
      <c r="F81" s="8"/>
      <c r="G81" s="8"/>
      <c r="H81" s="8">
        <v>1000000</v>
      </c>
      <c r="I81" s="8">
        <v>1000000</v>
      </c>
    </row>
    <row r="82" spans="1:9" ht="11.25" outlineLevel="3">
      <c r="A82" s="14" t="s">
        <v>32</v>
      </c>
      <c r="B82" s="4">
        <v>40</v>
      </c>
      <c r="C82" s="5" t="s">
        <v>136</v>
      </c>
      <c r="D82" s="5" t="s">
        <v>2</v>
      </c>
      <c r="E82" s="3">
        <f>F82+H82</f>
        <v>752126</v>
      </c>
      <c r="F82" s="3">
        <v>752126</v>
      </c>
      <c r="G82" s="3"/>
      <c r="H82" s="3"/>
      <c r="I82" s="3"/>
    </row>
    <row r="83" spans="1:9" s="29" customFormat="1" ht="11.25" outlineLevel="2">
      <c r="A83" s="30" t="s">
        <v>44</v>
      </c>
      <c r="B83" s="31"/>
      <c r="C83" s="32"/>
      <c r="D83" s="32"/>
      <c r="E83" s="33">
        <f>SUBTOTAL(9,E84:E85)</f>
        <v>2111761</v>
      </c>
      <c r="F83" s="33">
        <f>SUBTOTAL(9,F84:F85)</f>
        <v>484622</v>
      </c>
      <c r="G83" s="33">
        <f>SUBTOTAL(9,G84:G85)</f>
        <v>484622</v>
      </c>
      <c r="H83" s="33">
        <f>SUBTOTAL(9,H84:H85)</f>
        <v>1627139</v>
      </c>
      <c r="I83" s="33">
        <f>SUBTOTAL(9,I84:I85)</f>
        <v>1627139</v>
      </c>
    </row>
    <row r="84" spans="1:9" ht="57" customHeight="1" outlineLevel="3">
      <c r="A84" s="14" t="s">
        <v>33</v>
      </c>
      <c r="B84" s="4">
        <v>629</v>
      </c>
      <c r="C84" s="5" t="s">
        <v>120</v>
      </c>
      <c r="D84" s="5" t="s">
        <v>2</v>
      </c>
      <c r="E84" s="3">
        <f>F84+H84</f>
        <v>1627139</v>
      </c>
      <c r="F84" s="3"/>
      <c r="G84" s="3"/>
      <c r="H84" s="3">
        <v>1627139</v>
      </c>
      <c r="I84" s="3">
        <v>1627139</v>
      </c>
    </row>
    <row r="85" spans="1:9" ht="45.75" customHeight="1" outlineLevel="3">
      <c r="A85" s="14" t="s">
        <v>33</v>
      </c>
      <c r="B85" s="4">
        <v>629</v>
      </c>
      <c r="C85" s="7" t="s">
        <v>119</v>
      </c>
      <c r="D85" s="5" t="s">
        <v>2</v>
      </c>
      <c r="E85" s="3">
        <f>F85+H85</f>
        <v>484622</v>
      </c>
      <c r="F85" s="3">
        <v>484622</v>
      </c>
      <c r="G85" s="3">
        <v>484622</v>
      </c>
      <c r="H85" s="3"/>
      <c r="I85" s="3"/>
    </row>
    <row r="86" spans="1:9" s="29" customFormat="1" ht="23.25" customHeight="1" outlineLevel="2">
      <c r="A86" s="50" t="s">
        <v>51</v>
      </c>
      <c r="B86" s="51"/>
      <c r="C86" s="52"/>
      <c r="D86" s="32"/>
      <c r="E86" s="33">
        <f>SUBTOTAL(9,E87:E87)</f>
        <v>1500</v>
      </c>
      <c r="F86" s="33">
        <f>SUBTOTAL(9,F87:F87)</f>
        <v>1500</v>
      </c>
      <c r="G86" s="33">
        <f>SUBTOTAL(9,G87:G87)</f>
        <v>0</v>
      </c>
      <c r="H86" s="33">
        <f>SUBTOTAL(9,H87:H87)</f>
        <v>0</v>
      </c>
      <c r="I86" s="33">
        <f>SUBTOTAL(9,I87:I87)</f>
        <v>0</v>
      </c>
    </row>
    <row r="87" spans="1:9" ht="24.75" customHeight="1" outlineLevel="3">
      <c r="A87" s="14" t="s">
        <v>34</v>
      </c>
      <c r="B87" s="4">
        <v>203</v>
      </c>
      <c r="C87" s="5" t="s">
        <v>19</v>
      </c>
      <c r="D87" s="5" t="s">
        <v>2</v>
      </c>
      <c r="E87" s="3">
        <f>F87+H87</f>
        <v>1500</v>
      </c>
      <c r="F87" s="3">
        <v>1500</v>
      </c>
      <c r="G87" s="3"/>
      <c r="H87" s="3"/>
      <c r="I87" s="3"/>
    </row>
    <row r="88" spans="1:9" s="29" customFormat="1" ht="11.25" outlineLevel="2">
      <c r="A88" s="30" t="s">
        <v>50</v>
      </c>
      <c r="B88" s="31"/>
      <c r="C88" s="32"/>
      <c r="D88" s="32"/>
      <c r="E88" s="33">
        <f>SUBTOTAL(9,E89:E89)</f>
        <v>1519950</v>
      </c>
      <c r="F88" s="33">
        <f>SUBTOTAL(9,F89:F89)</f>
        <v>0</v>
      </c>
      <c r="G88" s="33">
        <f>SUBTOTAL(9,G89:G89)</f>
        <v>0</v>
      </c>
      <c r="H88" s="33">
        <f>SUBTOTAL(9,H89:H89)</f>
        <v>1519950</v>
      </c>
      <c r="I88" s="33">
        <f>SUBTOTAL(9,I89:I89)</f>
        <v>1519950</v>
      </c>
    </row>
    <row r="89" spans="1:9" ht="56.25" customHeight="1" outlineLevel="3">
      <c r="A89" s="14" t="s">
        <v>35</v>
      </c>
      <c r="B89" s="4">
        <v>629</v>
      </c>
      <c r="C89" s="5" t="s">
        <v>121</v>
      </c>
      <c r="D89" s="5" t="s">
        <v>2</v>
      </c>
      <c r="E89" s="3">
        <f>F89+H89</f>
        <v>1519950</v>
      </c>
      <c r="F89" s="3"/>
      <c r="G89" s="3"/>
      <c r="H89" s="3">
        <v>1519950</v>
      </c>
      <c r="I89" s="3">
        <v>1519950</v>
      </c>
    </row>
    <row r="90" spans="1:9" s="36" customFormat="1" ht="11.25" outlineLevel="3">
      <c r="A90" s="35"/>
      <c r="C90" s="37"/>
      <c r="D90" s="37"/>
      <c r="E90" s="38"/>
      <c r="F90" s="38"/>
      <c r="G90" s="38"/>
      <c r="H90" s="38"/>
      <c r="I90" s="38"/>
    </row>
    <row r="91" spans="1:9" s="22" customFormat="1" ht="24" customHeight="1" outlineLevel="1" thickBot="1">
      <c r="A91" s="53" t="s">
        <v>62</v>
      </c>
      <c r="B91" s="54"/>
      <c r="C91" s="55"/>
      <c r="D91" s="23"/>
      <c r="E91" s="24">
        <f>SUBTOTAL(9,E93:E101)</f>
        <v>9838862</v>
      </c>
      <c r="F91" s="24">
        <f>SUBTOTAL(9,F93:F101)</f>
        <v>9838862</v>
      </c>
      <c r="G91" s="24">
        <f>SUBTOTAL(9,G93:G101)</f>
        <v>0</v>
      </c>
      <c r="H91" s="24">
        <f>SUBTOTAL(9,H93:H101)</f>
        <v>0</v>
      </c>
      <c r="I91" s="24">
        <f>SUBTOTAL(9,I93:I101)</f>
        <v>0</v>
      </c>
    </row>
    <row r="92" spans="1:9" s="29" customFormat="1" ht="11.25" outlineLevel="2">
      <c r="A92" s="25" t="s">
        <v>46</v>
      </c>
      <c r="B92" s="26"/>
      <c r="C92" s="27"/>
      <c r="D92" s="27"/>
      <c r="E92" s="28">
        <f>SUBTOTAL(9,E93:E93)</f>
        <v>204241</v>
      </c>
      <c r="F92" s="28">
        <f>SUBTOTAL(9,F93:F93)</f>
        <v>204241</v>
      </c>
      <c r="G92" s="28">
        <f>SUBTOTAL(9,G93:G93)</f>
        <v>0</v>
      </c>
      <c r="H92" s="28">
        <f>SUBTOTAL(9,H93:H93)</f>
        <v>0</v>
      </c>
      <c r="I92" s="28">
        <f>SUBTOTAL(9,I93:I93)</f>
        <v>0</v>
      </c>
    </row>
    <row r="93" spans="1:9" ht="45" outlineLevel="3">
      <c r="A93" s="14" t="s">
        <v>25</v>
      </c>
      <c r="B93" s="4">
        <v>201</v>
      </c>
      <c r="C93" s="5" t="s">
        <v>122</v>
      </c>
      <c r="D93" s="5" t="s">
        <v>10</v>
      </c>
      <c r="E93" s="3">
        <f>F93+H93</f>
        <v>204241</v>
      </c>
      <c r="F93" s="3">
        <v>204241</v>
      </c>
      <c r="G93" s="3"/>
      <c r="H93" s="3"/>
      <c r="I93" s="3"/>
    </row>
    <row r="94" spans="1:9" s="29" customFormat="1" ht="24" customHeight="1" outlineLevel="2">
      <c r="A94" s="50" t="s">
        <v>78</v>
      </c>
      <c r="B94" s="51"/>
      <c r="C94" s="52"/>
      <c r="D94" s="27"/>
      <c r="E94" s="28">
        <f>SUBTOTAL(9,E95:E95)</f>
        <v>9000</v>
      </c>
      <c r="F94" s="28">
        <f>SUBTOTAL(9,F95:F95)</f>
        <v>9000</v>
      </c>
      <c r="G94" s="28">
        <f>SUBTOTAL(9,G95:G95)</f>
        <v>0</v>
      </c>
      <c r="H94" s="28">
        <f>SUBTOTAL(9,H95:H95)</f>
        <v>0</v>
      </c>
      <c r="I94" s="28">
        <f>SUBTOTAL(9,I95:I95)</f>
        <v>0</v>
      </c>
    </row>
    <row r="95" spans="1:9" ht="45" outlineLevel="3">
      <c r="A95" s="14" t="s">
        <v>79</v>
      </c>
      <c r="B95" s="4">
        <v>201</v>
      </c>
      <c r="C95" s="5" t="s">
        <v>123</v>
      </c>
      <c r="D95" s="5" t="s">
        <v>10</v>
      </c>
      <c r="E95" s="3">
        <f>F95+H95</f>
        <v>9000</v>
      </c>
      <c r="F95" s="3">
        <v>9000</v>
      </c>
      <c r="G95" s="3"/>
      <c r="H95" s="3"/>
      <c r="I95" s="3"/>
    </row>
    <row r="96" spans="1:9" s="29" customFormat="1" ht="11.25" outlineLevel="2">
      <c r="A96" s="30" t="s">
        <v>49</v>
      </c>
      <c r="B96" s="31"/>
      <c r="C96" s="32"/>
      <c r="D96" s="32"/>
      <c r="E96" s="33">
        <f>SUBTOTAL(9,E97:E97)</f>
        <v>221</v>
      </c>
      <c r="F96" s="33">
        <f>SUBTOTAL(9,F97:F97)</f>
        <v>221</v>
      </c>
      <c r="G96" s="33">
        <f>SUBTOTAL(9,G97:G97)</f>
        <v>0</v>
      </c>
      <c r="H96" s="33">
        <f>SUBTOTAL(9,H97:H97)</f>
        <v>0</v>
      </c>
      <c r="I96" s="33">
        <f>SUBTOTAL(9,I97:I97)</f>
        <v>0</v>
      </c>
    </row>
    <row r="97" spans="1:9" ht="43.5" customHeight="1" outlineLevel="3">
      <c r="A97" s="14" t="s">
        <v>36</v>
      </c>
      <c r="B97" s="4">
        <v>201</v>
      </c>
      <c r="C97" s="5" t="s">
        <v>124</v>
      </c>
      <c r="D97" s="5" t="s">
        <v>10</v>
      </c>
      <c r="E97" s="3">
        <f>F97+H97</f>
        <v>221</v>
      </c>
      <c r="F97" s="3">
        <v>221</v>
      </c>
      <c r="G97" s="3"/>
      <c r="H97" s="3"/>
      <c r="I97" s="3"/>
    </row>
    <row r="98" spans="1:9" s="29" customFormat="1" ht="11.25" outlineLevel="2">
      <c r="A98" s="30" t="s">
        <v>48</v>
      </c>
      <c r="B98" s="31"/>
      <c r="C98" s="32"/>
      <c r="D98" s="32"/>
      <c r="E98" s="33">
        <f>SUBTOTAL(9,E99:E101)</f>
        <v>9625400</v>
      </c>
      <c r="F98" s="33">
        <f>SUBTOTAL(9,F99:F101)</f>
        <v>9625400</v>
      </c>
      <c r="G98" s="33">
        <f>SUBTOTAL(9,G99:G101)</f>
        <v>0</v>
      </c>
      <c r="H98" s="33">
        <f>SUBTOTAL(9,H99:H101)</f>
        <v>0</v>
      </c>
      <c r="I98" s="33">
        <f>SUBTOTAL(9,I99:I101)</f>
        <v>0</v>
      </c>
    </row>
    <row r="99" spans="1:9" ht="53.25" customHeight="1" outlineLevel="3">
      <c r="A99" s="14" t="s">
        <v>29</v>
      </c>
      <c r="B99" s="4">
        <v>201</v>
      </c>
      <c r="C99" s="5" t="s">
        <v>134</v>
      </c>
      <c r="D99" s="5" t="s">
        <v>10</v>
      </c>
      <c r="E99" s="3">
        <f>F99+H99</f>
        <v>9552800</v>
      </c>
      <c r="F99" s="3">
        <v>9552800</v>
      </c>
      <c r="G99" s="3"/>
      <c r="H99" s="3"/>
      <c r="I99" s="3"/>
    </row>
    <row r="100" spans="1:9" ht="45" customHeight="1" outlineLevel="3">
      <c r="A100" s="9" t="s">
        <v>29</v>
      </c>
      <c r="B100" s="6">
        <v>201</v>
      </c>
      <c r="C100" s="7" t="s">
        <v>125</v>
      </c>
      <c r="D100" s="7" t="s">
        <v>10</v>
      </c>
      <c r="E100" s="8">
        <f>F100+H100</f>
        <v>12800</v>
      </c>
      <c r="F100" s="8">
        <v>12800</v>
      </c>
      <c r="G100" s="8"/>
      <c r="H100" s="8"/>
      <c r="I100" s="8"/>
    </row>
    <row r="101" spans="1:9" ht="45" customHeight="1" outlineLevel="3">
      <c r="A101" s="9" t="s">
        <v>29</v>
      </c>
      <c r="B101" s="6">
        <v>201</v>
      </c>
      <c r="C101" s="7" t="s">
        <v>126</v>
      </c>
      <c r="D101" s="7" t="s">
        <v>10</v>
      </c>
      <c r="E101" s="8">
        <f>F101+H101</f>
        <v>59800</v>
      </c>
      <c r="F101" s="8">
        <v>59800</v>
      </c>
      <c r="G101" s="8"/>
      <c r="H101" s="8"/>
      <c r="I101" s="8"/>
    </row>
    <row r="102" spans="1:9" s="36" customFormat="1" ht="11.25" outlineLevel="3">
      <c r="A102" s="35"/>
      <c r="C102" s="37"/>
      <c r="D102" s="37"/>
      <c r="E102" s="38"/>
      <c r="F102" s="38"/>
      <c r="G102" s="38"/>
      <c r="H102" s="38"/>
      <c r="I102" s="38"/>
    </row>
    <row r="103" spans="1:9" s="22" customFormat="1" ht="34.5" customHeight="1" outlineLevel="1" thickBot="1">
      <c r="A103" s="56" t="s">
        <v>64</v>
      </c>
      <c r="B103" s="54"/>
      <c r="C103" s="55"/>
      <c r="D103" s="23"/>
      <c r="E103" s="24">
        <f>SUBTOTAL(9,E105:E113)</f>
        <v>338694</v>
      </c>
      <c r="F103" s="24">
        <f>SUBTOTAL(9,F105:F113)</f>
        <v>338694</v>
      </c>
      <c r="G103" s="24">
        <f>SUBTOTAL(9,G105:G113)</f>
        <v>0</v>
      </c>
      <c r="H103" s="24">
        <f>SUBTOTAL(9,H105:H113)</f>
        <v>0</v>
      </c>
      <c r="I103" s="24">
        <f>SUBTOTAL(9,I105:I113)</f>
        <v>0</v>
      </c>
    </row>
    <row r="104" spans="1:9" s="29" customFormat="1" ht="11.25" outlineLevel="2">
      <c r="A104" s="25" t="s">
        <v>47</v>
      </c>
      <c r="B104" s="26"/>
      <c r="C104" s="27"/>
      <c r="D104" s="27"/>
      <c r="E104" s="47">
        <f>SUBTOTAL(9,E105:E106)</f>
        <v>46134</v>
      </c>
      <c r="F104" s="47">
        <f>SUBTOTAL(9,F105:F106)</f>
        <v>46134</v>
      </c>
      <c r="G104" s="28">
        <f>SUBTOTAL(9,G105:G105)</f>
        <v>0</v>
      </c>
      <c r="H104" s="28">
        <f>SUBTOTAL(9,H105:H105)</f>
        <v>0</v>
      </c>
      <c r="I104" s="28">
        <f>SUBTOTAL(9,I105:I105)</f>
        <v>0</v>
      </c>
    </row>
    <row r="105" spans="1:9" ht="45" outlineLevel="3">
      <c r="A105" s="14" t="s">
        <v>37</v>
      </c>
      <c r="B105" s="4">
        <v>232</v>
      </c>
      <c r="C105" s="5" t="s">
        <v>127</v>
      </c>
      <c r="D105" s="5" t="s">
        <v>9</v>
      </c>
      <c r="E105" s="3">
        <f>F105+H105</f>
        <v>13053</v>
      </c>
      <c r="F105" s="3">
        <v>13053</v>
      </c>
      <c r="G105" s="3"/>
      <c r="H105" s="3"/>
      <c r="I105" s="3"/>
    </row>
    <row r="106" spans="1:9" ht="45" outlineLevel="3">
      <c r="A106" s="14" t="s">
        <v>37</v>
      </c>
      <c r="B106" s="4">
        <v>232</v>
      </c>
      <c r="C106" s="5" t="s">
        <v>128</v>
      </c>
      <c r="D106" s="5" t="s">
        <v>9</v>
      </c>
      <c r="E106" s="3">
        <f>F106+H106</f>
        <v>33081</v>
      </c>
      <c r="F106" s="3">
        <v>33081</v>
      </c>
      <c r="G106" s="3"/>
      <c r="H106" s="3"/>
      <c r="I106" s="3"/>
    </row>
    <row r="107" spans="1:9" s="29" customFormat="1" ht="11.25" outlineLevel="2">
      <c r="A107" s="30" t="s">
        <v>46</v>
      </c>
      <c r="B107" s="31"/>
      <c r="C107" s="32"/>
      <c r="D107" s="32"/>
      <c r="E107" s="33">
        <f>SUBTOTAL(9,E108:E108)</f>
        <v>117131</v>
      </c>
      <c r="F107" s="33">
        <f>SUBTOTAL(9,F108:F108)</f>
        <v>117131</v>
      </c>
      <c r="G107" s="33">
        <f>SUBTOTAL(9,G108:G108)</f>
        <v>0</v>
      </c>
      <c r="H107" s="33">
        <f>SUBTOTAL(9,H108:H108)</f>
        <v>0</v>
      </c>
      <c r="I107" s="33">
        <f>SUBTOTAL(9,I108:I108)</f>
        <v>0</v>
      </c>
    </row>
    <row r="108" spans="1:9" ht="45" outlineLevel="3">
      <c r="A108" s="14" t="s">
        <v>25</v>
      </c>
      <c r="B108" s="4">
        <v>232</v>
      </c>
      <c r="C108" s="5" t="s">
        <v>127</v>
      </c>
      <c r="D108" s="5" t="s">
        <v>9</v>
      </c>
      <c r="E108" s="3">
        <f>F108+H108</f>
        <v>117131</v>
      </c>
      <c r="F108" s="3">
        <v>117131</v>
      </c>
      <c r="G108" s="3"/>
      <c r="H108" s="3"/>
      <c r="I108" s="3"/>
    </row>
    <row r="109" spans="1:9" s="29" customFormat="1" ht="23.25" customHeight="1" outlineLevel="2">
      <c r="A109" s="50" t="s">
        <v>45</v>
      </c>
      <c r="B109" s="51"/>
      <c r="C109" s="52"/>
      <c r="D109" s="32"/>
      <c r="E109" s="33">
        <f>SUBTOTAL(9,E110:E111)</f>
        <v>126079</v>
      </c>
      <c r="F109" s="33">
        <f>SUBTOTAL(9,F110:F111)</f>
        <v>126079</v>
      </c>
      <c r="G109" s="33">
        <f>SUBTOTAL(9,G110:G111)</f>
        <v>0</v>
      </c>
      <c r="H109" s="33">
        <f>SUBTOTAL(9,H110:H111)</f>
        <v>0</v>
      </c>
      <c r="I109" s="33">
        <f>SUBTOTAL(9,I110:I111)</f>
        <v>0</v>
      </c>
    </row>
    <row r="110" spans="1:9" ht="33.75" outlineLevel="3">
      <c r="A110" s="14" t="s">
        <v>38</v>
      </c>
      <c r="B110" s="4">
        <v>232</v>
      </c>
      <c r="C110" s="5" t="s">
        <v>129</v>
      </c>
      <c r="D110" s="5" t="s">
        <v>9</v>
      </c>
      <c r="E110" s="3">
        <f>F110+H110</f>
        <v>1750</v>
      </c>
      <c r="F110" s="3">
        <v>1750</v>
      </c>
      <c r="G110" s="3"/>
      <c r="H110" s="3"/>
      <c r="I110" s="3"/>
    </row>
    <row r="111" spans="1:9" ht="45" outlineLevel="3">
      <c r="A111" s="14" t="s">
        <v>38</v>
      </c>
      <c r="B111" s="4">
        <v>232</v>
      </c>
      <c r="C111" s="5" t="s">
        <v>139</v>
      </c>
      <c r="D111" s="5" t="s">
        <v>9</v>
      </c>
      <c r="E111" s="3">
        <f>F111+H111</f>
        <v>124329</v>
      </c>
      <c r="F111" s="3">
        <v>124329</v>
      </c>
      <c r="G111" s="3"/>
      <c r="H111" s="3"/>
      <c r="I111" s="3"/>
    </row>
    <row r="112" spans="1:9" s="29" customFormat="1" ht="11.25" outlineLevel="2">
      <c r="A112" s="34" t="s">
        <v>44</v>
      </c>
      <c r="B112" s="31"/>
      <c r="C112" s="32"/>
      <c r="D112" s="32"/>
      <c r="E112" s="33">
        <f>SUBTOTAL(9,E113:E113)</f>
        <v>49350</v>
      </c>
      <c r="F112" s="33">
        <f>SUBTOTAL(9,F113:F113)</f>
        <v>49350</v>
      </c>
      <c r="G112" s="33">
        <f>SUBTOTAL(9,G113:G113)</f>
        <v>0</v>
      </c>
      <c r="H112" s="33">
        <f>SUBTOTAL(9,H113:H113)</f>
        <v>0</v>
      </c>
      <c r="I112" s="33">
        <f>SUBTOTAL(9,I113:I113)</f>
        <v>0</v>
      </c>
    </row>
    <row r="113" spans="1:9" ht="45" outlineLevel="3">
      <c r="A113" s="14" t="s">
        <v>33</v>
      </c>
      <c r="B113" s="4">
        <v>232</v>
      </c>
      <c r="C113" s="5" t="s">
        <v>130</v>
      </c>
      <c r="D113" s="5" t="s">
        <v>9</v>
      </c>
      <c r="E113" s="3">
        <f>F113+H113</f>
        <v>49350</v>
      </c>
      <c r="F113" s="3">
        <v>49350</v>
      </c>
      <c r="G113" s="3"/>
      <c r="H113" s="3"/>
      <c r="I113" s="3"/>
    </row>
    <row r="114" spans="1:9" s="36" customFormat="1" ht="11.25" outlineLevel="3">
      <c r="A114" s="35"/>
      <c r="C114" s="37"/>
      <c r="D114" s="37"/>
      <c r="E114" s="38"/>
      <c r="F114" s="38"/>
      <c r="G114" s="38"/>
      <c r="H114" s="38"/>
      <c r="I114" s="38"/>
    </row>
    <row r="115" spans="1:9" s="22" customFormat="1" ht="24" customHeight="1" outlineLevel="1" thickBot="1">
      <c r="A115" s="53" t="s">
        <v>63</v>
      </c>
      <c r="B115" s="54"/>
      <c r="C115" s="55"/>
      <c r="D115" s="23"/>
      <c r="E115" s="24">
        <f>SUBTOTAL(9,E117:E117)</f>
        <v>10000</v>
      </c>
      <c r="F115" s="24">
        <f>SUBTOTAL(9,F117:F117)</f>
        <v>10000</v>
      </c>
      <c r="G115" s="24">
        <f>SUBTOTAL(9,G117:G117)</f>
        <v>0</v>
      </c>
      <c r="H115" s="24">
        <f>SUBTOTAL(9,H117:H117)</f>
        <v>0</v>
      </c>
      <c r="I115" s="24">
        <f>SUBTOTAL(9,I117:I117)</f>
        <v>0</v>
      </c>
    </row>
    <row r="116" spans="1:9" s="29" customFormat="1" ht="11.25" outlineLevel="2">
      <c r="A116" s="25" t="s">
        <v>47</v>
      </c>
      <c r="B116" s="26"/>
      <c r="C116" s="27"/>
      <c r="D116" s="27"/>
      <c r="E116" s="28">
        <f>SUBTOTAL(9,E117:E117)</f>
        <v>10000</v>
      </c>
      <c r="F116" s="28">
        <f>SUBTOTAL(9,F117:F117)</f>
        <v>10000</v>
      </c>
      <c r="G116" s="28">
        <f>SUBTOTAL(9,G117:G117)</f>
        <v>0</v>
      </c>
      <c r="H116" s="28">
        <f>SUBTOTAL(9,H117:H117)</f>
        <v>0</v>
      </c>
      <c r="I116" s="28">
        <f>SUBTOTAL(9,I117:I117)</f>
        <v>0</v>
      </c>
    </row>
    <row r="117" spans="1:9" ht="34.5" customHeight="1" outlineLevel="3">
      <c r="A117" s="14" t="s">
        <v>37</v>
      </c>
      <c r="B117" s="4">
        <v>202</v>
      </c>
      <c r="C117" s="5" t="s">
        <v>131</v>
      </c>
      <c r="D117" s="5" t="s">
        <v>8</v>
      </c>
      <c r="E117" s="3">
        <f>F117+H117</f>
        <v>10000</v>
      </c>
      <c r="F117" s="3">
        <v>10000</v>
      </c>
      <c r="G117" s="3"/>
      <c r="H117" s="3"/>
      <c r="I117" s="3"/>
    </row>
    <row r="118" spans="1:9" ht="13.5" customHeight="1" outlineLevel="3">
      <c r="A118" s="35"/>
      <c r="B118" s="36"/>
      <c r="C118" s="37"/>
      <c r="D118" s="37"/>
      <c r="E118" s="38"/>
      <c r="F118" s="38"/>
      <c r="G118" s="38"/>
      <c r="H118" s="38"/>
      <c r="I118" s="38"/>
    </row>
    <row r="119" spans="1:9" ht="15" customHeight="1" outlineLevel="3">
      <c r="A119" s="35" t="s">
        <v>135</v>
      </c>
      <c r="B119" s="36"/>
      <c r="C119" s="37"/>
      <c r="D119" s="37"/>
      <c r="E119" s="38"/>
      <c r="F119" s="38"/>
      <c r="G119" s="38"/>
      <c r="H119" s="38"/>
      <c r="I119" s="38"/>
    </row>
    <row r="121" spans="3:5" ht="11.25">
      <c r="C121" s="2" t="s">
        <v>81</v>
      </c>
      <c r="E121" s="11">
        <f>SUM(E27)-E123</f>
        <v>31397500</v>
      </c>
    </row>
    <row r="122" spans="3:5" ht="11.25">
      <c r="C122" s="2" t="s">
        <v>82</v>
      </c>
      <c r="E122" s="11">
        <f>SUM(G8,I8)</f>
        <v>13862017</v>
      </c>
    </row>
    <row r="123" spans="3:5" ht="11.25">
      <c r="C123" s="2" t="s">
        <v>83</v>
      </c>
      <c r="E123" s="11">
        <f>SUM(E46:E47)</f>
        <v>32000000</v>
      </c>
    </row>
    <row r="124" spans="3:5" ht="11.25">
      <c r="C124" s="2" t="s">
        <v>84</v>
      </c>
      <c r="E124" s="11">
        <f>SUM(E51)</f>
        <v>947908</v>
      </c>
    </row>
    <row r="125" spans="3:5" ht="11.25">
      <c r="C125" s="2" t="s">
        <v>85</v>
      </c>
      <c r="E125" s="11">
        <v>17888627</v>
      </c>
    </row>
    <row r="126" spans="3:5" ht="11.25">
      <c r="C126" s="2" t="s">
        <v>86</v>
      </c>
      <c r="E126" s="11">
        <f>SUM(E18)</f>
        <v>21796300</v>
      </c>
    </row>
    <row r="127" spans="3:5" ht="11.25">
      <c r="C127" s="2" t="s">
        <v>87</v>
      </c>
      <c r="E127" s="11">
        <f>SUM(E67,E87,E91,E103,E115)</f>
        <v>10871456</v>
      </c>
    </row>
    <row r="128" ht="11.25">
      <c r="E128" s="11">
        <f>SUM(E121:E127)</f>
        <v>128763808</v>
      </c>
    </row>
  </sheetData>
  <mergeCells count="15">
    <mergeCell ref="A25:C25"/>
    <mergeCell ref="A109:C109"/>
    <mergeCell ref="A115:C115"/>
    <mergeCell ref="A103:C103"/>
    <mergeCell ref="A27:C27"/>
    <mergeCell ref="A86:C86"/>
    <mergeCell ref="A91:C91"/>
    <mergeCell ref="A94:C94"/>
    <mergeCell ref="A5:A7"/>
    <mergeCell ref="C5:C7"/>
    <mergeCell ref="F6:G6"/>
    <mergeCell ref="H6:I6"/>
    <mergeCell ref="F5:I5"/>
    <mergeCell ref="E5:E7"/>
    <mergeCell ref="D5:D7"/>
  </mergeCells>
  <printOptions/>
  <pageMargins left="0.1968503937007874" right="0.1968503937007874" top="0.5905511811023623" bottom="0.5905511811023623" header="0.31496062992125984" footer="0.31496062992125984"/>
  <pageSetup orientation="portrait" paperSize="9" r:id="rId1"/>
  <headerFooter alignWithMargins="0">
    <oddHeader>&amp;CPlan dochodów na 2010r.</oddHeader>
    <oddFooter>&amp;R&amp;P/&amp;N</oddFooter>
  </headerFooter>
  <rowBreaks count="1" manualBreakCount="1"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fin294</dc:creator>
  <cp:keywords/>
  <dc:description/>
  <cp:lastModifiedBy>fin308</cp:lastModifiedBy>
  <cp:lastPrinted>2010-02-01T07:57:57Z</cp:lastPrinted>
  <dcterms:created xsi:type="dcterms:W3CDTF">2009-11-02T13:48:48Z</dcterms:created>
  <dcterms:modified xsi:type="dcterms:W3CDTF">2010-02-02T11:00:13Z</dcterms:modified>
  <cp:category/>
  <cp:version/>
  <cp:contentType/>
  <cp:contentStatus/>
</cp:coreProperties>
</file>